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1400"/>
  </bookViews>
  <sheets>
    <sheet name="2017년" sheetId="3" r:id="rId1"/>
  </sheets>
  <definedNames>
    <definedName name="_xlnm._FilterDatabase" localSheetId="0" hidden="1">'2017년'!$A$1:$O$31</definedName>
  </definedNames>
  <calcPr calcId="152511"/>
</workbook>
</file>

<file path=xl/calcChain.xml><?xml version="1.0" encoding="utf-8"?>
<calcChain xmlns="http://schemas.openxmlformats.org/spreadsheetml/2006/main">
  <c r="I20" i="3" l="1"/>
  <c r="N26" i="3" l="1"/>
  <c r="N27" i="3" s="1"/>
  <c r="N28" i="3" s="1"/>
  <c r="N29" i="3" s="1"/>
  <c r="N30" i="3" s="1"/>
  <c r="I31" i="3"/>
  <c r="L31" i="3"/>
  <c r="K31" i="3"/>
  <c r="M28" i="3"/>
  <c r="M29" i="3" s="1"/>
  <c r="M30" i="3" s="1"/>
  <c r="M27" i="3"/>
  <c r="M26" i="3"/>
  <c r="N31" i="3" l="1"/>
  <c r="N25" i="3"/>
  <c r="M25" i="3"/>
  <c r="H31" i="3"/>
  <c r="N24" i="3" l="1"/>
  <c r="M24" i="3"/>
  <c r="N22" i="3" l="1"/>
  <c r="N23" i="3"/>
  <c r="M23" i="3"/>
  <c r="M22" i="3"/>
  <c r="L21" i="3" l="1"/>
  <c r="N20" i="3"/>
  <c r="M20" i="3"/>
  <c r="N19" i="3"/>
  <c r="M21" i="3"/>
  <c r="N21" i="3" s="1"/>
  <c r="M19" i="3"/>
  <c r="M18" i="3" l="1"/>
  <c r="M31" i="3" l="1"/>
  <c r="I13" i="3"/>
  <c r="I6" i="3" l="1"/>
  <c r="N6" i="3" l="1"/>
  <c r="L9" i="3"/>
  <c r="L10" i="3"/>
  <c r="L8" i="3"/>
  <c r="M7" i="3" l="1"/>
  <c r="M8" i="3" l="1"/>
  <c r="N7" i="3"/>
  <c r="M9" i="3" l="1"/>
  <c r="N8" i="3"/>
  <c r="N9" i="3" l="1"/>
  <c r="M10" i="3"/>
  <c r="M11" i="3" s="1"/>
  <c r="N11" i="3" l="1"/>
  <c r="M12" i="3"/>
  <c r="M13" i="3" s="1"/>
  <c r="M14" i="3" s="1"/>
  <c r="N10" i="3"/>
  <c r="N12" i="3" l="1"/>
  <c r="N13" i="3" s="1"/>
  <c r="N14" i="3" s="1"/>
  <c r="M15" i="3"/>
  <c r="M16" i="3" l="1"/>
  <c r="N15" i="3"/>
  <c r="N16" i="3" l="1"/>
  <c r="M17" i="3"/>
  <c r="N17" i="3" s="1"/>
</calcChain>
</file>

<file path=xl/comments1.xml><?xml version="1.0" encoding="utf-8"?>
<comments xmlns="http://schemas.openxmlformats.org/spreadsheetml/2006/main">
  <authors>
    <author>HUG</author>
  </authors>
  <commentList>
    <comment ref="H24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6장
10천원 : 3792장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6</t>
        </r>
        <r>
          <rPr>
            <b/>
            <sz val="9"/>
            <color indexed="81"/>
            <rFont val="돋움"/>
            <family val="3"/>
            <charset val="129"/>
          </rPr>
          <t xml:space="preserve">장
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3792</t>
        </r>
        <r>
          <rPr>
            <b/>
            <sz val="9"/>
            <color indexed="81"/>
            <rFont val="돋움"/>
            <family val="3"/>
            <charset val="129"/>
          </rPr>
          <t>장</t>
        </r>
      </text>
    </comment>
  </commentList>
</comments>
</file>

<file path=xl/sharedStrings.xml><?xml version="1.0" encoding="utf-8"?>
<sst xmlns="http://schemas.openxmlformats.org/spreadsheetml/2006/main" count="119" uniqueCount="69">
  <si>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</si>
  <si>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</si>
  <si>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</si>
  <si>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</si>
  <si>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</si>
  <si>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</si>
  <si>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</si>
  <si>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</si>
  <si>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</si>
  <si>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</si>
  <si>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</si>
  <si>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</si>
  <si>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</si>
  <si>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</si>
  <si>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</si>
  <si>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</si>
  <si>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</si>
  <si>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</si>
  <si>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</si>
  <si>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</si>
  <si>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</si>
  <si>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</si>
  <si>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</si>
  <si>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</si>
  <si>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</si>
  <si>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</si>
  <si>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홍보처</t>
    <phoneticPr fontId="3" type="noConversion"/>
  </si>
  <si>
    <t>연구개발처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</si>
  <si>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</si>
  <si>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</si>
  <si>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</si>
  <si>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</si>
  <si>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</si>
  <si>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예산성과금 및 격려금 지원</t>
    <phoneticPr fontId="3" type="noConversion"/>
  </si>
  <si>
    <t>홍보처</t>
    <phoneticPr fontId="3" type="noConversion"/>
  </si>
  <si>
    <t>기획조정실</t>
    <phoneticPr fontId="3" type="noConversion"/>
  </si>
  <si>
    <t>기부금</t>
    <phoneticPr fontId="3" type="noConversion"/>
  </si>
  <si>
    <t>부산 이전공공기관 공동사회공헌활동</t>
    <phoneticPr fontId="3" type="noConversion"/>
  </si>
  <si>
    <t>2017년 1분기 통합구매</t>
    <phoneticPr fontId="3" type="noConversion"/>
  </si>
  <si>
    <t>-</t>
    <phoneticPr fontId="3" type="noConversion"/>
  </si>
  <si>
    <t>연구개발처</t>
    <phoneticPr fontId="3" type="noConversion"/>
  </si>
  <si>
    <t>HUG-I 오류신고센터 참여직원 포상</t>
    <phoneticPr fontId="3" type="noConversion"/>
  </si>
  <si>
    <t>모바일 쿠폰</t>
    <phoneticPr fontId="3" type="noConversion"/>
  </si>
  <si>
    <t>온누리</t>
    <phoneticPr fontId="3" type="noConversion"/>
  </si>
  <si>
    <t>금융기획실</t>
    <phoneticPr fontId="3" type="noConversion"/>
  </si>
  <si>
    <t>개인보증 제도개선 우수작 포상</t>
    <phoneticPr fontId="3" type="noConversion"/>
  </si>
  <si>
    <t>온누리</t>
    <phoneticPr fontId="3" type="noConversion"/>
  </si>
  <si>
    <t>소통의날 우수부서 포상</t>
    <phoneticPr fontId="3" type="noConversion"/>
  </si>
  <si>
    <t>2017년 2분기 통합구매</t>
    <phoneticPr fontId="3" type="noConversion"/>
  </si>
  <si>
    <t>경영지원처</t>
    <phoneticPr fontId="3" type="noConversion"/>
  </si>
  <si>
    <t>청렴의 날 윤리퀴즈 포상(5월)</t>
    <phoneticPr fontId="3" type="noConversion"/>
  </si>
  <si>
    <t>청렴의 날 윤리퀴즈 포상(6월)</t>
    <phoneticPr fontId="3" type="noConversion"/>
  </si>
  <si>
    <t>청렴의 날 윤리퀴즈 포상(1월)</t>
    <phoneticPr fontId="3" type="noConversion"/>
  </si>
  <si>
    <t>청렴의 날 윤리퀴즈 포상(2월)</t>
    <phoneticPr fontId="3" type="noConversion"/>
  </si>
  <si>
    <t>청렴의 날 윤리퀴즈 포상(3월)</t>
    <phoneticPr fontId="3" type="noConversion"/>
  </si>
  <si>
    <t>청렴의 날 윤리퀴즈 포상(4월)</t>
    <phoneticPr fontId="3" type="noConversion"/>
  </si>
  <si>
    <t>경비-급여성복리후생비</t>
    <phoneticPr fontId="3" type="noConversion"/>
  </si>
  <si>
    <t>창립 24주년 기념일 기념품</t>
    <phoneticPr fontId="3" type="noConversion"/>
  </si>
  <si>
    <t>온누리</t>
    <phoneticPr fontId="3" type="noConversion"/>
  </si>
  <si>
    <t>5,000
10,000</t>
    <phoneticPr fontId="3" type="noConversion"/>
  </si>
  <si>
    <t>경영지원처</t>
    <phoneticPr fontId="3" type="noConversion"/>
  </si>
  <si>
    <t>온누리</t>
    <phoneticPr fontId="3" type="noConversion"/>
  </si>
  <si>
    <t>청렴의 날 윤리퀴즈 포상(7월)</t>
    <phoneticPr fontId="3" type="noConversion"/>
  </si>
  <si>
    <t>HUG-I 홍보아이디어 포상</t>
    <phoneticPr fontId="3" type="noConversion"/>
  </si>
  <si>
    <t>HUG연구센터</t>
    <phoneticPr fontId="3" type="noConversion"/>
  </si>
  <si>
    <t>주택도시금융연구 내부투자 연구지원금 지급</t>
    <phoneticPr fontId="3" type="noConversion"/>
  </si>
  <si>
    <t>채권관리실</t>
    <phoneticPr fontId="3" type="noConversion"/>
  </si>
  <si>
    <t>관리본부 소통릴레이 우수의견 부서포상</t>
    <phoneticPr fontId="3" type="noConversion"/>
  </si>
  <si>
    <t>(2017.07월)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</si>
</sst>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41" fontId="7" fillId="2" borderId="4" xfId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7" fillId="2" borderId="0" xfId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vertical="center" wrapText="1"/>
    </xf>
    <xf numFmtId="41" fontId="7" fillId="2" borderId="8" xfId="1" applyFont="1" applyFill="1" applyBorder="1" applyAlignment="1">
      <alignment horizontal="right" vertical="center" wrapText="1"/>
    </xf>
    <xf numFmtId="41" fontId="7" fillId="2" borderId="9" xfId="1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right" vertical="center" wrapText="1"/>
    </xf>
    <xf numFmtId="49" fontId="6" fillId="0" borderId="12" xfId="0" applyNumberFormat="1" applyFont="1" applyFill="1" applyBorder="1" applyAlignment="1">
      <alignment vertical="center" wrapText="1"/>
    </xf>
    <xf numFmtId="0" fontId="8" fillId="3" borderId="14" xfId="0" applyFont="1" applyFill="1" applyBorder="1" applyAlignment="1">
      <alignment horizontal="center" vertical="center" wrapText="1"/>
    </xf>
    <xf numFmtId="41" fontId="6" fillId="3" borderId="14" xfId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41" fontId="8" fillId="3" borderId="17" xfId="1" applyFont="1" applyFill="1" applyBorder="1" applyAlignment="1">
      <alignment horizontal="right" vertical="center" wrapText="1"/>
    </xf>
    <xf numFmtId="0" fontId="6" fillId="3" borderId="1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6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1"/>
  <sheetViews>
    <sheetView showGridLines="0" tabSelected="1" zoomScale="70" zoomScaleNormal="70" workbookViewId="0">
      <pane ySplit="5" topLeftCell="A6" activePane="bottomLeft" state="frozen"/>
      <selection pane="bottomLeft" activeCell="C8" sqref="C8"/>
    </sheetView>
  </sheetViews>
  <sheetFormatPr defaultRowHeight="16.5" x14ac:dyDescent="0.3"/>
  <cols>
    <col min="1" max="1" width="6" style="1" customWidth="1"/>
    <col min="2" max="2" width="12.875" style="1" customWidth="1"/>
    <col min="3" max="3" width="21.25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11.25" style="1" bestFit="1" customWidth="1"/>
    <col min="14" max="14" width="13.25" style="1" bestFit="1" customWidth="1"/>
    <col min="15" max="15" width="27.625" style="1" customWidth="1"/>
    <col min="16" max="16384" width="9" style="9"/>
  </cols>
  <sheetData>
    <row r="1" spans="1:15" ht="31.5" x14ac:dyDescent="0.3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17.25" x14ac:dyDescent="0.3">
      <c r="A2" s="41" t="s">
        <v>68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17.25" thickBot="1" x14ac:dyDescent="0.35">
      <c r="A3" s="4" t="s">
        <v>23</v>
      </c>
      <c r="B3" s="4"/>
      <c r="C3" s="2"/>
      <c r="G3" s="42" t="s">
        <v>0</v>
      </c>
      <c r="H3" s="42"/>
      <c r="I3" s="42"/>
      <c r="J3" s="42"/>
      <c r="K3" s="42"/>
      <c r="L3" s="42"/>
      <c r="M3" s="42"/>
      <c r="N3" s="42"/>
      <c r="O3" s="42"/>
    </row>
    <row r="4" spans="1:15" ht="16.5" customHeight="1" x14ac:dyDescent="0.3">
      <c r="A4" s="43" t="s">
        <v>1</v>
      </c>
      <c r="B4" s="45" t="s">
        <v>2</v>
      </c>
      <c r="C4" s="45" t="s">
        <v>14</v>
      </c>
      <c r="D4" s="45" t="s">
        <v>19</v>
      </c>
      <c r="E4" s="45" t="s">
        <v>3</v>
      </c>
      <c r="F4" s="47" t="s">
        <v>4</v>
      </c>
      <c r="G4" s="47"/>
      <c r="H4" s="47"/>
      <c r="I4" s="47"/>
      <c r="J4" s="47" t="s">
        <v>5</v>
      </c>
      <c r="K4" s="47"/>
      <c r="L4" s="47"/>
      <c r="M4" s="45" t="s">
        <v>6</v>
      </c>
      <c r="N4" s="45"/>
      <c r="O4" s="51" t="s">
        <v>7</v>
      </c>
    </row>
    <row r="5" spans="1:15" ht="17.25" thickBot="1" x14ac:dyDescent="0.35">
      <c r="A5" s="44"/>
      <c r="B5" s="46"/>
      <c r="C5" s="46"/>
      <c r="D5" s="46"/>
      <c r="E5" s="46"/>
      <c r="F5" s="34" t="s">
        <v>16</v>
      </c>
      <c r="G5" s="35" t="s">
        <v>8</v>
      </c>
      <c r="H5" s="36" t="s">
        <v>12</v>
      </c>
      <c r="I5" s="36" t="s">
        <v>13</v>
      </c>
      <c r="J5" s="35" t="s">
        <v>9</v>
      </c>
      <c r="K5" s="35" t="s">
        <v>11</v>
      </c>
      <c r="L5" s="36" t="s">
        <v>13</v>
      </c>
      <c r="M5" s="34" t="s">
        <v>12</v>
      </c>
      <c r="N5" s="34" t="s">
        <v>13</v>
      </c>
      <c r="O5" s="52"/>
    </row>
    <row r="6" spans="1:15" ht="16.5" customHeight="1" x14ac:dyDescent="0.3">
      <c r="A6" s="18">
        <v>1</v>
      </c>
      <c r="B6" s="20" t="s">
        <v>18</v>
      </c>
      <c r="C6" s="31" t="s">
        <v>18</v>
      </c>
      <c r="D6" s="23" t="s">
        <v>29</v>
      </c>
      <c r="E6" s="23" t="s">
        <v>17</v>
      </c>
      <c r="F6" s="25" t="s">
        <v>18</v>
      </c>
      <c r="G6" s="32">
        <v>10000</v>
      </c>
      <c r="H6" s="32">
        <v>539</v>
      </c>
      <c r="I6" s="32">
        <f>G6*H6</f>
        <v>5390000</v>
      </c>
      <c r="J6" s="25" t="s">
        <v>28</v>
      </c>
      <c r="K6" s="32"/>
      <c r="L6" s="32"/>
      <c r="M6" s="32">
        <v>539</v>
      </c>
      <c r="N6" s="32">
        <f>I6</f>
        <v>5390000</v>
      </c>
      <c r="O6" s="33"/>
    </row>
    <row r="7" spans="1:15" ht="16.5" customHeight="1" x14ac:dyDescent="0.3">
      <c r="A7" s="5">
        <v>2</v>
      </c>
      <c r="B7" s="15" t="s">
        <v>24</v>
      </c>
      <c r="C7" s="16" t="s">
        <v>25</v>
      </c>
      <c r="D7" s="14" t="s">
        <v>52</v>
      </c>
      <c r="E7" s="14" t="s">
        <v>20</v>
      </c>
      <c r="F7" s="6"/>
      <c r="G7" s="3"/>
      <c r="H7" s="3"/>
      <c r="I7" s="3"/>
      <c r="J7" s="6">
        <v>42746</v>
      </c>
      <c r="K7" s="3">
        <v>9</v>
      </c>
      <c r="L7" s="3">
        <v>90000</v>
      </c>
      <c r="M7" s="3">
        <f>M6-K7</f>
        <v>530</v>
      </c>
      <c r="N7" s="3">
        <f>M7*G6</f>
        <v>5300000</v>
      </c>
      <c r="O7" s="7"/>
    </row>
    <row r="8" spans="1:15" ht="16.5" customHeight="1" x14ac:dyDescent="0.3">
      <c r="A8" s="5">
        <v>3</v>
      </c>
      <c r="B8" s="15" t="s">
        <v>26</v>
      </c>
      <c r="C8" s="16" t="s">
        <v>21</v>
      </c>
      <c r="D8" s="14" t="s">
        <v>30</v>
      </c>
      <c r="E8" s="14" t="s">
        <v>17</v>
      </c>
      <c r="F8" s="6"/>
      <c r="G8" s="3"/>
      <c r="H8" s="3"/>
      <c r="I8" s="3"/>
      <c r="J8" s="6">
        <v>42748</v>
      </c>
      <c r="K8" s="3">
        <v>105</v>
      </c>
      <c r="L8" s="3">
        <f>K8*10000</f>
        <v>1050000</v>
      </c>
      <c r="M8" s="3">
        <f t="shared" ref="M8:M9" si="0">M7-K8</f>
        <v>425</v>
      </c>
      <c r="N8" s="3">
        <f>M8*10000</f>
        <v>4250000</v>
      </c>
      <c r="O8" s="7"/>
    </row>
    <row r="9" spans="1:15" ht="16.5" customHeight="1" x14ac:dyDescent="0.3">
      <c r="A9" s="5">
        <v>4</v>
      </c>
      <c r="B9" s="15" t="s">
        <v>27</v>
      </c>
      <c r="C9" s="16" t="s">
        <v>22</v>
      </c>
      <c r="D9" s="14" t="s">
        <v>32</v>
      </c>
      <c r="E9" s="14" t="s">
        <v>17</v>
      </c>
      <c r="F9" s="6"/>
      <c r="G9" s="3"/>
      <c r="H9" s="3"/>
      <c r="I9" s="3"/>
      <c r="J9" s="6">
        <v>42753</v>
      </c>
      <c r="K9" s="3">
        <v>50</v>
      </c>
      <c r="L9" s="3">
        <f t="shared" ref="L9:L10" si="1">K9*10000</f>
        <v>500000</v>
      </c>
      <c r="M9" s="3">
        <f t="shared" si="0"/>
        <v>375</v>
      </c>
      <c r="N9" s="3">
        <f t="shared" ref="N9:N10" si="2">M9*10000</f>
        <v>3750000</v>
      </c>
      <c r="O9" s="7"/>
    </row>
    <row r="10" spans="1:15" ht="16.5" customHeight="1" x14ac:dyDescent="0.3">
      <c r="A10" s="5">
        <v>5</v>
      </c>
      <c r="B10" s="15" t="s">
        <v>26</v>
      </c>
      <c r="C10" s="16" t="s">
        <v>21</v>
      </c>
      <c r="D10" s="14" t="s">
        <v>31</v>
      </c>
      <c r="E10" s="14" t="s">
        <v>17</v>
      </c>
      <c r="F10" s="6"/>
      <c r="G10" s="3"/>
      <c r="H10" s="3"/>
      <c r="I10" s="3"/>
      <c r="J10" s="6">
        <v>42758</v>
      </c>
      <c r="K10" s="3">
        <v>50</v>
      </c>
      <c r="L10" s="3">
        <f t="shared" si="1"/>
        <v>500000</v>
      </c>
      <c r="M10" s="3">
        <f>M9-K10</f>
        <v>325</v>
      </c>
      <c r="N10" s="3">
        <f t="shared" si="2"/>
        <v>3250000</v>
      </c>
      <c r="O10" s="7"/>
    </row>
    <row r="11" spans="1:15" ht="16.5" customHeight="1" x14ac:dyDescent="0.3">
      <c r="A11" s="5">
        <v>6</v>
      </c>
      <c r="B11" s="15" t="s">
        <v>24</v>
      </c>
      <c r="C11" s="30" t="s">
        <v>25</v>
      </c>
      <c r="D11" s="14" t="s">
        <v>53</v>
      </c>
      <c r="E11" s="14" t="s">
        <v>17</v>
      </c>
      <c r="F11" s="6"/>
      <c r="G11" s="3"/>
      <c r="H11" s="3"/>
      <c r="I11" s="3"/>
      <c r="J11" s="6">
        <v>42780</v>
      </c>
      <c r="K11" s="3">
        <v>9</v>
      </c>
      <c r="L11" s="3">
        <v>90000</v>
      </c>
      <c r="M11" s="3">
        <f>M10-K11</f>
        <v>316</v>
      </c>
      <c r="N11" s="3">
        <f t="shared" ref="N11:N17" si="3">M11*10000</f>
        <v>3160000</v>
      </c>
      <c r="O11" s="7"/>
    </row>
    <row r="12" spans="1:15" ht="16.5" customHeight="1" x14ac:dyDescent="0.3">
      <c r="A12" s="5">
        <v>7</v>
      </c>
      <c r="B12" s="15" t="s">
        <v>34</v>
      </c>
      <c r="C12" s="16" t="s">
        <v>36</v>
      </c>
      <c r="D12" s="14" t="s">
        <v>37</v>
      </c>
      <c r="E12" s="14" t="s">
        <v>17</v>
      </c>
      <c r="F12" s="6"/>
      <c r="G12" s="3"/>
      <c r="H12" s="3"/>
      <c r="I12" s="3"/>
      <c r="J12" s="6">
        <v>42801</v>
      </c>
      <c r="K12" s="3">
        <v>150</v>
      </c>
      <c r="L12" s="3">
        <v>1500000</v>
      </c>
      <c r="M12" s="3">
        <f>M11-K12</f>
        <v>166</v>
      </c>
      <c r="N12" s="3">
        <f t="shared" si="3"/>
        <v>1660000</v>
      </c>
      <c r="O12" s="7"/>
    </row>
    <row r="13" spans="1:15" ht="16.5" customHeight="1" x14ac:dyDescent="0.3">
      <c r="A13" s="5">
        <v>8</v>
      </c>
      <c r="B13" s="53" t="s">
        <v>40</v>
      </c>
      <c r="C13" s="54" t="s">
        <v>21</v>
      </c>
      <c r="D13" s="48" t="s">
        <v>41</v>
      </c>
      <c r="E13" s="48" t="s">
        <v>42</v>
      </c>
      <c r="F13" s="6">
        <v>42801</v>
      </c>
      <c r="G13" s="3">
        <v>6300</v>
      </c>
      <c r="H13" s="3">
        <v>13</v>
      </c>
      <c r="I13" s="3">
        <f>G13*H13</f>
        <v>81900</v>
      </c>
      <c r="J13" s="6"/>
      <c r="K13" s="3"/>
      <c r="L13" s="3"/>
      <c r="M13" s="3">
        <f>M12+H13</f>
        <v>179</v>
      </c>
      <c r="N13" s="3">
        <f>N12+I13</f>
        <v>1741900</v>
      </c>
      <c r="O13" s="7"/>
    </row>
    <row r="14" spans="1:15" ht="16.5" customHeight="1" x14ac:dyDescent="0.3">
      <c r="A14" s="5">
        <v>9</v>
      </c>
      <c r="B14" s="53"/>
      <c r="C14" s="54"/>
      <c r="D14" s="48"/>
      <c r="E14" s="48"/>
      <c r="F14" s="6"/>
      <c r="G14" s="3"/>
      <c r="H14" s="3"/>
      <c r="I14" s="3"/>
      <c r="J14" s="6">
        <v>42803</v>
      </c>
      <c r="K14" s="3">
        <v>13</v>
      </c>
      <c r="L14" s="3">
        <v>81900</v>
      </c>
      <c r="M14" s="3">
        <f>M13-K14</f>
        <v>166</v>
      </c>
      <c r="N14" s="3">
        <f>N13-L14</f>
        <v>1660000</v>
      </c>
      <c r="O14" s="7"/>
    </row>
    <row r="15" spans="1:15" ht="16.5" customHeight="1" x14ac:dyDescent="0.3">
      <c r="A15" s="5">
        <v>10</v>
      </c>
      <c r="B15" s="15" t="s">
        <v>35</v>
      </c>
      <c r="C15" s="16" t="s">
        <v>25</v>
      </c>
      <c r="D15" s="14" t="s">
        <v>54</v>
      </c>
      <c r="E15" s="14" t="s">
        <v>17</v>
      </c>
      <c r="F15" s="6"/>
      <c r="G15" s="3"/>
      <c r="H15" s="3"/>
      <c r="I15" s="3"/>
      <c r="J15" s="6">
        <v>42803</v>
      </c>
      <c r="K15" s="3">
        <v>9</v>
      </c>
      <c r="L15" s="3">
        <v>90000</v>
      </c>
      <c r="M15" s="3">
        <f>M12-K15</f>
        <v>157</v>
      </c>
      <c r="N15" s="3">
        <f t="shared" si="3"/>
        <v>1570000</v>
      </c>
      <c r="O15" s="7"/>
    </row>
    <row r="16" spans="1:15" ht="16.5" customHeight="1" x14ac:dyDescent="0.3">
      <c r="A16" s="5">
        <v>11</v>
      </c>
      <c r="B16" s="15" t="s">
        <v>39</v>
      </c>
      <c r="C16" s="16" t="s">
        <v>39</v>
      </c>
      <c r="D16" s="14" t="s">
        <v>38</v>
      </c>
      <c r="E16" s="14" t="s">
        <v>17</v>
      </c>
      <c r="F16" s="6">
        <v>42796</v>
      </c>
      <c r="G16" s="3">
        <v>10000</v>
      </c>
      <c r="H16" s="3">
        <v>835</v>
      </c>
      <c r="I16" s="3">
        <v>8350000</v>
      </c>
      <c r="J16" s="6" t="s">
        <v>39</v>
      </c>
      <c r="K16" s="3"/>
      <c r="L16" s="3"/>
      <c r="M16" s="3">
        <f>M15+H16</f>
        <v>992</v>
      </c>
      <c r="N16" s="3">
        <f t="shared" si="3"/>
        <v>9920000</v>
      </c>
      <c r="O16" s="7"/>
    </row>
    <row r="17" spans="1:17" ht="16.5" customHeight="1" x14ac:dyDescent="0.3">
      <c r="A17" s="5">
        <v>12</v>
      </c>
      <c r="B17" s="15" t="s">
        <v>24</v>
      </c>
      <c r="C17" s="16" t="s">
        <v>25</v>
      </c>
      <c r="D17" s="14" t="s">
        <v>33</v>
      </c>
      <c r="E17" s="14" t="s">
        <v>17</v>
      </c>
      <c r="F17" s="6"/>
      <c r="G17" s="3"/>
      <c r="H17" s="3"/>
      <c r="I17" s="3"/>
      <c r="J17" s="6">
        <v>42817</v>
      </c>
      <c r="K17" s="3">
        <v>770</v>
      </c>
      <c r="L17" s="3">
        <v>7700000</v>
      </c>
      <c r="M17" s="3">
        <f>M16-K17</f>
        <v>222</v>
      </c>
      <c r="N17" s="3">
        <f t="shared" si="3"/>
        <v>2220000</v>
      </c>
      <c r="O17" s="7"/>
    </row>
    <row r="18" spans="1:17" ht="16.5" customHeight="1" x14ac:dyDescent="0.3">
      <c r="A18" s="5">
        <v>13</v>
      </c>
      <c r="B18" s="15" t="s">
        <v>24</v>
      </c>
      <c r="C18" s="16" t="s">
        <v>25</v>
      </c>
      <c r="D18" s="14" t="s">
        <v>55</v>
      </c>
      <c r="E18" s="14" t="s">
        <v>43</v>
      </c>
      <c r="F18" s="6"/>
      <c r="G18" s="3"/>
      <c r="H18" s="3"/>
      <c r="I18" s="3"/>
      <c r="J18" s="6">
        <v>42836</v>
      </c>
      <c r="K18" s="3">
        <v>9</v>
      </c>
      <c r="L18" s="3">
        <v>90000</v>
      </c>
      <c r="M18" s="3">
        <f>M17-K18</f>
        <v>213</v>
      </c>
      <c r="N18" s="3">
        <v>2130000</v>
      </c>
      <c r="O18" s="7"/>
    </row>
    <row r="19" spans="1:17" ht="16.5" customHeight="1" x14ac:dyDescent="0.3">
      <c r="A19" s="5">
        <v>14</v>
      </c>
      <c r="B19" s="15" t="s">
        <v>44</v>
      </c>
      <c r="C19" s="16" t="s">
        <v>21</v>
      </c>
      <c r="D19" s="14" t="s">
        <v>45</v>
      </c>
      <c r="E19" s="14" t="s">
        <v>46</v>
      </c>
      <c r="F19" s="6"/>
      <c r="G19" s="3"/>
      <c r="H19" s="3"/>
      <c r="I19" s="3"/>
      <c r="J19" s="6">
        <v>42881</v>
      </c>
      <c r="K19" s="3">
        <v>150</v>
      </c>
      <c r="L19" s="3">
        <v>1500000</v>
      </c>
      <c r="M19" s="3">
        <f>M18-K19</f>
        <v>63</v>
      </c>
      <c r="N19" s="3">
        <f>N18-L19</f>
        <v>630000</v>
      </c>
      <c r="O19" s="7"/>
    </row>
    <row r="20" spans="1:17" ht="16.5" customHeight="1" x14ac:dyDescent="0.3">
      <c r="A20" s="5">
        <v>15</v>
      </c>
      <c r="B20" s="15" t="s">
        <v>18</v>
      </c>
      <c r="C20" s="16" t="s">
        <v>18</v>
      </c>
      <c r="D20" s="14" t="s">
        <v>48</v>
      </c>
      <c r="E20" s="14" t="s">
        <v>46</v>
      </c>
      <c r="F20" s="6">
        <v>42886</v>
      </c>
      <c r="G20" s="3">
        <v>10000</v>
      </c>
      <c r="H20" s="3">
        <v>623</v>
      </c>
      <c r="I20" s="3">
        <f>G20*H20</f>
        <v>6230000</v>
      </c>
      <c r="J20" s="6"/>
      <c r="K20" s="3"/>
      <c r="L20" s="3"/>
      <c r="M20" s="3">
        <f>M19+H20</f>
        <v>686</v>
      </c>
      <c r="N20" s="3">
        <f>M20*10000</f>
        <v>6860000</v>
      </c>
      <c r="O20" s="7"/>
    </row>
    <row r="21" spans="1:17" ht="16.5" customHeight="1" x14ac:dyDescent="0.3">
      <c r="A21" s="5">
        <v>16</v>
      </c>
      <c r="B21" s="15" t="s">
        <v>24</v>
      </c>
      <c r="C21" s="16" t="s">
        <v>21</v>
      </c>
      <c r="D21" s="14" t="s">
        <v>47</v>
      </c>
      <c r="E21" s="14" t="s">
        <v>46</v>
      </c>
      <c r="F21" s="6"/>
      <c r="G21" s="3"/>
      <c r="H21" s="3"/>
      <c r="I21" s="3"/>
      <c r="J21" s="6">
        <v>42886</v>
      </c>
      <c r="K21" s="3">
        <v>200</v>
      </c>
      <c r="L21" s="3">
        <f>K21*10000</f>
        <v>2000000</v>
      </c>
      <c r="M21" s="3">
        <f t="shared" ref="M21" si="4">M20-K21</f>
        <v>486</v>
      </c>
      <c r="N21" s="3">
        <f>M21*10000</f>
        <v>4860000</v>
      </c>
      <c r="O21" s="7"/>
    </row>
    <row r="22" spans="1:17" ht="16.5" customHeight="1" x14ac:dyDescent="0.3">
      <c r="A22" s="5">
        <v>17</v>
      </c>
      <c r="B22" s="15" t="s">
        <v>49</v>
      </c>
      <c r="C22" s="16" t="s">
        <v>25</v>
      </c>
      <c r="D22" s="14" t="s">
        <v>50</v>
      </c>
      <c r="E22" s="14" t="s">
        <v>17</v>
      </c>
      <c r="F22" s="6"/>
      <c r="G22" s="3"/>
      <c r="H22" s="3"/>
      <c r="I22" s="3"/>
      <c r="J22" s="6">
        <v>42901</v>
      </c>
      <c r="K22" s="3">
        <v>9</v>
      </c>
      <c r="L22" s="3">
        <v>90000</v>
      </c>
      <c r="M22" s="3">
        <f>M21-K22</f>
        <v>477</v>
      </c>
      <c r="N22" s="3">
        <f t="shared" ref="N22:N23" si="5">M22*10000</f>
        <v>4770000</v>
      </c>
      <c r="O22" s="7"/>
    </row>
    <row r="23" spans="1:17" ht="16.5" customHeight="1" x14ac:dyDescent="0.3">
      <c r="A23" s="5">
        <v>18</v>
      </c>
      <c r="B23" s="15" t="s">
        <v>49</v>
      </c>
      <c r="C23" s="16" t="s">
        <v>25</v>
      </c>
      <c r="D23" s="14" t="s">
        <v>51</v>
      </c>
      <c r="E23" s="14" t="s">
        <v>17</v>
      </c>
      <c r="F23" s="6"/>
      <c r="G23" s="3"/>
      <c r="H23" s="3"/>
      <c r="I23" s="3"/>
      <c r="J23" s="6">
        <v>42901</v>
      </c>
      <c r="K23" s="3">
        <v>9</v>
      </c>
      <c r="L23" s="3">
        <v>90000</v>
      </c>
      <c r="M23" s="3">
        <f>M22-K23</f>
        <v>468</v>
      </c>
      <c r="N23" s="3">
        <f t="shared" si="5"/>
        <v>4680000</v>
      </c>
      <c r="O23" s="7"/>
    </row>
    <row r="24" spans="1:17" ht="16.5" customHeight="1" x14ac:dyDescent="0.3">
      <c r="A24" s="55">
        <v>20</v>
      </c>
      <c r="B24" s="57" t="s">
        <v>49</v>
      </c>
      <c r="C24" s="59" t="s">
        <v>56</v>
      </c>
      <c r="D24" s="61" t="s">
        <v>57</v>
      </c>
      <c r="E24" s="61" t="s">
        <v>58</v>
      </c>
      <c r="F24" s="63">
        <v>42913</v>
      </c>
      <c r="G24" s="65" t="s">
        <v>59</v>
      </c>
      <c r="H24" s="3">
        <v>3798</v>
      </c>
      <c r="I24" s="3">
        <v>37950000</v>
      </c>
      <c r="J24" s="3"/>
      <c r="K24" s="3"/>
      <c r="L24" s="6"/>
      <c r="M24" s="3">
        <f>M23+H24</f>
        <v>4266</v>
      </c>
      <c r="N24" s="3">
        <f>N23+I24</f>
        <v>42630000</v>
      </c>
      <c r="O24" s="8"/>
      <c r="P24" s="10"/>
      <c r="Q24" s="11"/>
    </row>
    <row r="25" spans="1:17" ht="20.25" customHeight="1" x14ac:dyDescent="0.3">
      <c r="A25" s="56"/>
      <c r="B25" s="58"/>
      <c r="C25" s="60"/>
      <c r="D25" s="62"/>
      <c r="E25" s="62"/>
      <c r="F25" s="64"/>
      <c r="G25" s="66"/>
      <c r="H25" s="12">
        <v>3798</v>
      </c>
      <c r="I25" s="12">
        <v>37950000</v>
      </c>
      <c r="J25" s="12"/>
      <c r="K25" s="12"/>
      <c r="L25" s="24"/>
      <c r="M25" s="12">
        <f>M24+H25</f>
        <v>8064</v>
      </c>
      <c r="N25" s="12">
        <f>N24+I25</f>
        <v>80580000</v>
      </c>
      <c r="O25" s="13"/>
      <c r="P25" s="10"/>
      <c r="Q25" s="11"/>
    </row>
    <row r="26" spans="1:17" ht="20.25" customHeight="1" x14ac:dyDescent="0.3">
      <c r="A26" s="5">
        <v>21</v>
      </c>
      <c r="B26" s="15" t="s">
        <v>60</v>
      </c>
      <c r="C26" s="27" t="s">
        <v>56</v>
      </c>
      <c r="D26" s="14" t="s">
        <v>57</v>
      </c>
      <c r="E26" s="14" t="s">
        <v>61</v>
      </c>
      <c r="F26" s="6"/>
      <c r="G26" s="28"/>
      <c r="H26" s="3"/>
      <c r="I26" s="3"/>
      <c r="J26" s="6">
        <v>42919</v>
      </c>
      <c r="K26" s="3">
        <v>7596</v>
      </c>
      <c r="L26" s="3">
        <v>75900000</v>
      </c>
      <c r="M26" s="12">
        <f>M25-K26</f>
        <v>468</v>
      </c>
      <c r="N26" s="3">
        <f>N25-L26</f>
        <v>4680000</v>
      </c>
      <c r="O26" s="8"/>
      <c r="P26" s="10"/>
      <c r="Q26" s="11"/>
    </row>
    <row r="27" spans="1:17" ht="20.25" customHeight="1" x14ac:dyDescent="0.3">
      <c r="A27" s="5">
        <v>22</v>
      </c>
      <c r="B27" s="15" t="s">
        <v>49</v>
      </c>
      <c r="C27" s="27" t="s">
        <v>25</v>
      </c>
      <c r="D27" s="14" t="s">
        <v>62</v>
      </c>
      <c r="E27" s="14" t="s">
        <v>61</v>
      </c>
      <c r="F27" s="6"/>
      <c r="G27" s="28"/>
      <c r="H27" s="3"/>
      <c r="I27" s="3"/>
      <c r="J27" s="6">
        <v>42927</v>
      </c>
      <c r="K27" s="3">
        <v>9</v>
      </c>
      <c r="L27" s="3">
        <v>90000</v>
      </c>
      <c r="M27" s="12">
        <f>M26-K27</f>
        <v>459</v>
      </c>
      <c r="N27" s="3">
        <f>N26-L27</f>
        <v>4590000</v>
      </c>
      <c r="O27" s="8"/>
      <c r="P27" s="10"/>
      <c r="Q27" s="11"/>
    </row>
    <row r="28" spans="1:17" ht="20.25" customHeight="1" x14ac:dyDescent="0.3">
      <c r="A28" s="5">
        <v>23</v>
      </c>
      <c r="B28" s="29" t="s">
        <v>64</v>
      </c>
      <c r="C28" s="27" t="s">
        <v>21</v>
      </c>
      <c r="D28" s="14" t="s">
        <v>63</v>
      </c>
      <c r="E28" s="14" t="s">
        <v>17</v>
      </c>
      <c r="F28" s="6"/>
      <c r="G28" s="28"/>
      <c r="H28" s="3"/>
      <c r="I28" s="3"/>
      <c r="J28" s="6">
        <v>42927</v>
      </c>
      <c r="K28" s="3">
        <v>70</v>
      </c>
      <c r="L28" s="3">
        <v>700000</v>
      </c>
      <c r="M28" s="12">
        <f t="shared" ref="M28:M30" si="6">M27-K28</f>
        <v>389</v>
      </c>
      <c r="N28" s="3">
        <f>N27-L28</f>
        <v>3890000</v>
      </c>
      <c r="O28" s="8"/>
      <c r="P28" s="10"/>
      <c r="Q28" s="11"/>
    </row>
    <row r="29" spans="1:17" ht="20.25" customHeight="1" x14ac:dyDescent="0.3">
      <c r="A29" s="5">
        <v>24</v>
      </c>
      <c r="B29" s="29" t="s">
        <v>64</v>
      </c>
      <c r="C29" s="27" t="s">
        <v>22</v>
      </c>
      <c r="D29" s="14" t="s">
        <v>65</v>
      </c>
      <c r="E29" s="14" t="s">
        <v>17</v>
      </c>
      <c r="F29" s="6"/>
      <c r="G29" s="28"/>
      <c r="H29" s="3"/>
      <c r="I29" s="3"/>
      <c r="J29" s="6">
        <v>42930</v>
      </c>
      <c r="K29" s="3">
        <v>100</v>
      </c>
      <c r="L29" s="3">
        <v>1000000</v>
      </c>
      <c r="M29" s="12">
        <f t="shared" si="6"/>
        <v>289</v>
      </c>
      <c r="N29" s="3">
        <f>N28-L29</f>
        <v>2890000</v>
      </c>
      <c r="O29" s="8"/>
      <c r="P29" s="10"/>
      <c r="Q29" s="11"/>
    </row>
    <row r="30" spans="1:17" ht="20.25" customHeight="1" thickBot="1" x14ac:dyDescent="0.35">
      <c r="A30" s="17">
        <v>25</v>
      </c>
      <c r="B30" s="19" t="s">
        <v>66</v>
      </c>
      <c r="C30" s="21" t="s">
        <v>21</v>
      </c>
      <c r="D30" s="22" t="s">
        <v>67</v>
      </c>
      <c r="E30" s="22" t="s">
        <v>17</v>
      </c>
      <c r="F30" s="24"/>
      <c r="G30" s="26"/>
      <c r="H30" s="12"/>
      <c r="I30" s="12"/>
      <c r="J30" s="24">
        <v>42940</v>
      </c>
      <c r="K30" s="12">
        <v>40</v>
      </c>
      <c r="L30" s="12">
        <v>400000</v>
      </c>
      <c r="M30" s="12">
        <f t="shared" si="6"/>
        <v>249</v>
      </c>
      <c r="N30" s="12">
        <f>N29-L30</f>
        <v>2490000</v>
      </c>
      <c r="O30" s="13"/>
      <c r="P30" s="10"/>
      <c r="Q30" s="11"/>
    </row>
    <row r="31" spans="1:17" ht="17.25" thickBot="1" x14ac:dyDescent="0.35">
      <c r="A31" s="49" t="s">
        <v>10</v>
      </c>
      <c r="B31" s="50"/>
      <c r="C31" s="50"/>
      <c r="D31" s="50"/>
      <c r="E31" s="50"/>
      <c r="F31" s="37"/>
      <c r="G31" s="38"/>
      <c r="H31" s="38">
        <f>SUM(H6:H25)</f>
        <v>9606</v>
      </c>
      <c r="I31" s="38">
        <f>SUM(I6:I25)</f>
        <v>95951900</v>
      </c>
      <c r="J31" s="38"/>
      <c r="K31" s="38">
        <f>SUM(K6:K30)</f>
        <v>9357</v>
      </c>
      <c r="L31" s="38">
        <f>SUM(L6:L30)</f>
        <v>93461900</v>
      </c>
      <c r="M31" s="38">
        <f>H31-K31</f>
        <v>249</v>
      </c>
      <c r="N31" s="38">
        <f>I31-L31</f>
        <v>2490000</v>
      </c>
      <c r="O31" s="39"/>
    </row>
  </sheetData>
  <mergeCells count="24">
    <mergeCell ref="D13:D14"/>
    <mergeCell ref="E13:E14"/>
    <mergeCell ref="A31:E31"/>
    <mergeCell ref="M4:N4"/>
    <mergeCell ref="O4:O5"/>
    <mergeCell ref="B13:B14"/>
    <mergeCell ref="C13:C14"/>
    <mergeCell ref="A24:A25"/>
    <mergeCell ref="B24:B25"/>
    <mergeCell ref="C24:C25"/>
    <mergeCell ref="D24:D25"/>
    <mergeCell ref="E24:E25"/>
    <mergeCell ref="F24:F25"/>
    <mergeCell ref="G24:G2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2018-01-30T08:13:15Z</dcterms:modified>
</cp:coreProperties>
</file>