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G\Desktop\경영공시\"/>
    </mc:Choice>
  </mc:AlternateContent>
  <bookViews>
    <workbookView xWindow="0" yWindow="0" windowWidth="28800" windowHeight="12390"/>
  </bookViews>
  <sheets>
    <sheet name="2018년" sheetId="3" r:id="rId1"/>
  </sheets>
  <definedNames>
    <definedName name="_xlnm._FilterDatabase" localSheetId="0" hidden="1">'2018년'!$A$5:$O$5</definedName>
  </definedNames>
  <calcPr calcId="152511"/>
</workbook>
</file>

<file path=xl/calcChain.xml><?xml version="1.0" encoding="utf-8"?>
<calcChain xmlns="http://schemas.openxmlformats.org/spreadsheetml/2006/main">
  <c r="N22" i="3" l="1"/>
  <c r="M22" i="3"/>
  <c r="N7" i="3" l="1"/>
  <c r="M7" i="3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K22" i="3"/>
  <c r="H22" i="3"/>
  <c r="I21" i="3" l="1"/>
  <c r="L16" i="3" l="1"/>
  <c r="I18" i="3"/>
  <c r="L19" i="3" s="1"/>
  <c r="I17" i="3"/>
  <c r="L20" i="3" s="1"/>
  <c r="L15" i="3"/>
  <c r="L14" i="3"/>
  <c r="I13" i="3"/>
  <c r="L12" i="3"/>
  <c r="L11" i="3"/>
  <c r="L10" i="3" l="1"/>
  <c r="L9" i="3"/>
  <c r="L22" i="3" l="1"/>
  <c r="I8" i="3"/>
  <c r="I22" i="3" l="1"/>
  <c r="N8" i="3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</calcChain>
</file>

<file path=xl/sharedStrings.xml><?xml version="1.0" encoding="utf-8"?>
<sst xmlns="http://schemas.openxmlformats.org/spreadsheetml/2006/main" count="90" uniqueCount="54">
  <si>
    <t>(단위 : 매, 원)</t>
  </si>
  <si>
    <t>구분</t>
  </si>
  <si>
    <t>소관부점</t>
  </si>
  <si>
    <t>상품권종류</t>
  </si>
  <si>
    <t>구매량(수입)</t>
  </si>
  <si>
    <t>불출량</t>
  </si>
  <si>
    <t>잔량</t>
  </si>
  <si>
    <t>비고</t>
  </si>
  <si>
    <t>구매단가</t>
  </si>
  <si>
    <t>불출일자</t>
  </si>
  <si>
    <t>합  계</t>
  </si>
  <si>
    <t>수량</t>
    <phoneticPr fontId="3" type="noConversion"/>
  </si>
  <si>
    <t>수량</t>
    <phoneticPr fontId="3" type="noConversion"/>
  </si>
  <si>
    <t>금액</t>
    <phoneticPr fontId="3" type="noConversion"/>
  </si>
  <si>
    <t>예산과목</t>
    <phoneticPr fontId="3" type="noConversion"/>
  </si>
  <si>
    <t>상품권 구매 및 사용내역</t>
    <phoneticPr fontId="3" type="noConversion"/>
  </si>
  <si>
    <t>구매일자</t>
    <phoneticPr fontId="3" type="noConversion"/>
  </si>
  <si>
    <t>-</t>
    <phoneticPr fontId="3" type="noConversion"/>
  </si>
  <si>
    <t>적요</t>
    <phoneticPr fontId="3" type="noConversion"/>
  </si>
  <si>
    <t>-</t>
    <phoneticPr fontId="3" type="noConversion"/>
  </si>
  <si>
    <t>2017년도 잔량 이월</t>
    <phoneticPr fontId="3" type="noConversion"/>
  </si>
  <si>
    <t>-</t>
    <phoneticPr fontId="3" type="noConversion"/>
  </si>
  <si>
    <t>-</t>
  </si>
  <si>
    <t>-</t>
    <phoneticPr fontId="3" type="noConversion"/>
  </si>
  <si>
    <t xml:space="preserve">- </t>
    <phoneticPr fontId="3" type="noConversion"/>
  </si>
  <si>
    <t>2018년 1분기 통합구매</t>
    <phoneticPr fontId="3" type="noConversion"/>
  </si>
  <si>
    <t>온누리</t>
  </si>
  <si>
    <t>기획조정실</t>
    <phoneticPr fontId="3" type="noConversion"/>
  </si>
  <si>
    <t>경비-포상비</t>
    <phoneticPr fontId="3" type="noConversion"/>
  </si>
  <si>
    <t>예산성과급 지급</t>
    <phoneticPr fontId="3" type="noConversion"/>
  </si>
  <si>
    <t>일자리창출전략처</t>
    <phoneticPr fontId="3" type="noConversion"/>
  </si>
  <si>
    <t>2018년 1분기 윤리의 날 포상</t>
    <phoneticPr fontId="3" type="noConversion"/>
  </si>
  <si>
    <t>감사실</t>
    <phoneticPr fontId="3" type="noConversion"/>
  </si>
  <si>
    <t>주택도시금융연구원</t>
    <phoneticPr fontId="3" type="noConversion"/>
  </si>
  <si>
    <t>금융기획실</t>
    <phoneticPr fontId="3" type="noConversion"/>
  </si>
  <si>
    <t>부조리 홍보문구 포상</t>
    <phoneticPr fontId="3" type="noConversion"/>
  </si>
  <si>
    <t>부조리 익명 퀴즈대회 포상</t>
    <phoneticPr fontId="3" type="noConversion"/>
  </si>
  <si>
    <t>사업경비-포상비</t>
    <phoneticPr fontId="3" type="noConversion"/>
  </si>
  <si>
    <t>빅데이터 아이디어 포상</t>
    <phoneticPr fontId="3" type="noConversion"/>
  </si>
  <si>
    <t>경영실적 우수부서 포상</t>
    <phoneticPr fontId="3" type="noConversion"/>
  </si>
  <si>
    <t>공공기관 고객만족도 향상 포상</t>
    <phoneticPr fontId="3" type="noConversion"/>
  </si>
  <si>
    <t>모바일</t>
    <phoneticPr fontId="3" type="noConversion"/>
  </si>
  <si>
    <t>빅데이터 아이디어 공모전 관련 포상(참여자)</t>
    <phoneticPr fontId="3" type="noConversion"/>
  </si>
  <si>
    <t>부조리 익명신고 홍보문구 포상(참여자)</t>
    <phoneticPr fontId="3" type="noConversion"/>
  </si>
  <si>
    <t>정보운영처</t>
    <phoneticPr fontId="3" type="noConversion"/>
  </si>
  <si>
    <t>사업경비-행사비</t>
    <phoneticPr fontId="3" type="noConversion"/>
  </si>
  <si>
    <t>퀴즈로 알아보는 정보보안이벤트</t>
    <phoneticPr fontId="3" type="noConversion"/>
  </si>
  <si>
    <t>2018년 2분기 통합구매</t>
    <phoneticPr fontId="3" type="noConversion"/>
  </si>
  <si>
    <t>사업경비-판매촉진비</t>
    <phoneticPr fontId="3" type="noConversion"/>
  </si>
  <si>
    <t>금융기획실</t>
    <phoneticPr fontId="3" type="noConversion"/>
  </si>
  <si>
    <t>해피콜 관련 상품권 배부</t>
    <phoneticPr fontId="3" type="noConversion"/>
  </si>
  <si>
    <t>모바일</t>
    <phoneticPr fontId="3" type="noConversion"/>
  </si>
  <si>
    <r>
      <t>온누리</t>
    </r>
    <r>
      <rPr>
        <sz val="11"/>
        <color theme="1"/>
        <rFont val="바탕"/>
        <family val="1"/>
        <charset val="129"/>
      </rPr>
      <t>·</t>
    </r>
    <r>
      <rPr>
        <sz val="11"/>
        <color theme="1"/>
        <rFont val="맑은 고딕"/>
        <family val="3"/>
        <charset val="129"/>
        <scheme val="minor"/>
      </rPr>
      <t>모바일</t>
    </r>
    <phoneticPr fontId="3" type="noConversion"/>
  </si>
  <si>
    <t>(2018.06.30 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</si>
</sst>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  <font>
      <sz val="8"/>
      <name val="맑은 고딕"/>
      <family val="2"/>
      <charset val="129"/>
      <scheme val="minor"/>
    </font>
    <font>
      <b/>
      <u/>
      <sz val="20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theme="1"/>
      <name val="바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/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0" fillId="0" borderId="0" xfId="0">
      <alignment vertical="center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7" fillId="0" borderId="1" xfId="0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vertical="center" wrapText="1"/>
    </xf>
    <xf numFmtId="0" fontId="8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 wrapText="1"/>
    </xf>
    <xf numFmtId="49" fontId="6" fillId="3" borderId="1" xfId="0" applyNumberFormat="1" applyFont="1" applyFill="1" applyBorder="1" applyAlignment="1">
      <alignment horizontal="center" vertical="center" wrapText="1"/>
    </xf>
    <xf numFmtId="41" fontId="8" fillId="3" borderId="7" xfId="1" applyFont="1" applyFill="1" applyBorder="1" applyAlignment="1">
      <alignment horizontal="right" vertical="center" wrapText="1"/>
    </xf>
    <xf numFmtId="0" fontId="6" fillId="3" borderId="8" xfId="0" applyFont="1" applyFill="1" applyBorder="1" applyAlignment="1">
      <alignment horizontal="center" vertical="center"/>
    </xf>
    <xf numFmtId="49" fontId="6" fillId="0" borderId="11" xfId="0" applyNumberFormat="1" applyFont="1" applyFill="1" applyBorder="1" applyAlignment="1">
      <alignment vertical="center" wrapText="1"/>
    </xf>
    <xf numFmtId="14" fontId="7" fillId="2" borderId="1" xfId="0" applyNumberFormat="1" applyFont="1" applyFill="1" applyBorder="1" applyAlignment="1">
      <alignment horizontal="center" vertical="center" wrapText="1"/>
    </xf>
    <xf numFmtId="49" fontId="7" fillId="2" borderId="1" xfId="0" applyNumberFormat="1" applyFont="1" applyFill="1" applyBorder="1" applyAlignment="1">
      <alignment horizontal="center" vertical="center" wrapText="1"/>
    </xf>
    <xf numFmtId="41" fontId="0" fillId="0" borderId="0" xfId="0" applyNumberFormat="1">
      <alignment vertical="center"/>
    </xf>
    <xf numFmtId="41" fontId="0" fillId="0" borderId="0" xfId="1" applyFont="1">
      <alignment vertical="center"/>
    </xf>
    <xf numFmtId="41" fontId="6" fillId="0" borderId="11" xfId="0" applyNumberFormat="1" applyFont="1" applyFill="1" applyBorder="1" applyAlignment="1">
      <alignment vertical="center" wrapText="1"/>
    </xf>
    <xf numFmtId="49" fontId="7" fillId="2" borderId="10" xfId="0" applyNumberFormat="1" applyFont="1" applyFill="1" applyBorder="1" applyAlignment="1">
      <alignment horizontal="center" vertical="center" wrapText="1"/>
    </xf>
    <xf numFmtId="14" fontId="7" fillId="2" borderId="10" xfId="0" applyNumberFormat="1" applyFont="1" applyFill="1" applyBorder="1" applyAlignment="1">
      <alignment horizontal="center" vertical="center" wrapText="1"/>
    </xf>
    <xf numFmtId="0" fontId="7" fillId="0" borderId="10" xfId="0" applyNumberFormat="1" applyFont="1" applyFill="1" applyBorder="1" applyAlignment="1">
      <alignment horizontal="center" vertical="center" wrapText="1"/>
    </xf>
    <xf numFmtId="49" fontId="7" fillId="0" borderId="10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41" fontId="7" fillId="0" borderId="1" xfId="1" applyFont="1" applyFill="1" applyBorder="1" applyAlignment="1">
      <alignment horizontal="left" vertical="center" wrapText="1"/>
    </xf>
    <xf numFmtId="41" fontId="7" fillId="2" borderId="1" xfId="1" applyFont="1" applyFill="1" applyBorder="1" applyAlignment="1">
      <alignment horizontal="left" vertical="center" wrapText="1"/>
    </xf>
    <xf numFmtId="41" fontId="7" fillId="2" borderId="10" xfId="1" applyFont="1" applyFill="1" applyBorder="1" applyAlignment="1">
      <alignment horizontal="left" vertical="center" wrapText="1"/>
    </xf>
    <xf numFmtId="41" fontId="8" fillId="3" borderId="7" xfId="1" applyFont="1" applyFill="1" applyBorder="1" applyAlignment="1">
      <alignment horizontal="left" vertical="center" wrapText="1"/>
    </xf>
    <xf numFmtId="14" fontId="7" fillId="0" borderId="1" xfId="0" applyNumberFormat="1" applyFont="1" applyFill="1" applyBorder="1" applyAlignment="1">
      <alignment horizontal="center" vertical="center" wrapText="1"/>
    </xf>
    <xf numFmtId="41" fontId="7" fillId="2" borderId="10" xfId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9" fontId="6" fillId="3" borderId="2" xfId="0" applyNumberFormat="1" applyFont="1" applyFill="1" applyBorder="1" applyAlignment="1">
      <alignment horizontal="center" vertical="center" wrapText="1"/>
    </xf>
    <xf numFmtId="49" fontId="6" fillId="3" borderId="3" xfId="0" applyNumberFormat="1" applyFont="1" applyFill="1" applyBorder="1" applyAlignment="1">
      <alignment horizontal="center" vertical="center" wrapText="1"/>
    </xf>
    <xf numFmtId="49" fontId="6" fillId="3" borderId="4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right" vertical="center"/>
    </xf>
    <xf numFmtId="49" fontId="6" fillId="3" borderId="9" xfId="0" applyNumberFormat="1" applyFont="1" applyFill="1" applyBorder="1" applyAlignment="1">
      <alignment horizontal="center" vertical="center" wrapText="1"/>
    </xf>
    <xf numFmtId="0" fontId="0" fillId="3" borderId="5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41" fontId="6" fillId="3" borderId="2" xfId="1" applyFont="1" applyFill="1" applyBorder="1" applyAlignment="1">
      <alignment horizontal="center" vertical="center" wrapText="1"/>
    </xf>
  </cellXfs>
  <cellStyles count="5">
    <cellStyle name="쉼표 [0]" xfId="1" builtinId="6"/>
    <cellStyle name="쉼표 [0] 2" xfId="4"/>
    <cellStyle name="쉼표 [0] 3" xfId="2"/>
    <cellStyle name="표준" xfId="0" builtinId="0"/>
    <cellStyle name="표준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8"/>
  <sheetViews>
    <sheetView showGridLines="0" tabSelected="1" topLeftCell="E1" zoomScaleNormal="100" workbookViewId="0">
      <pane ySplit="5" topLeftCell="A6" activePane="bottomLeft" state="frozen"/>
      <selection pane="bottomLeft" sqref="A1:O1"/>
    </sheetView>
  </sheetViews>
  <sheetFormatPr defaultRowHeight="16.5" x14ac:dyDescent="0.3"/>
  <cols>
    <col min="1" max="1" width="6" style="1" customWidth="1"/>
    <col min="2" max="2" width="18.875" style="1" customWidth="1"/>
    <col min="3" max="3" width="20.875" style="1" customWidth="1"/>
    <col min="4" max="4" width="46.25" style="1" customWidth="1"/>
    <col min="5" max="5" width="13" style="1" customWidth="1"/>
    <col min="6" max="6" width="11.125" style="1" customWidth="1"/>
    <col min="7" max="7" width="11.625" style="1" bestFit="1" customWidth="1"/>
    <col min="8" max="8" width="9.625" style="1" customWidth="1"/>
    <col min="9" max="9" width="13.625" style="1" customWidth="1"/>
    <col min="10" max="10" width="11.125" style="1" customWidth="1"/>
    <col min="11" max="11" width="9.625" style="1" customWidth="1"/>
    <col min="12" max="12" width="13.625" style="1" customWidth="1"/>
    <col min="13" max="13" width="9.625" style="1" customWidth="1"/>
    <col min="14" max="14" width="13.625" style="1" customWidth="1"/>
    <col min="15" max="15" width="27.625" style="1" customWidth="1"/>
    <col min="16" max="16384" width="9" style="1"/>
  </cols>
  <sheetData>
    <row r="1" spans="1:15" ht="31.5" x14ac:dyDescent="0.3">
      <c r="A1" s="35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ht="17.25" x14ac:dyDescent="0.3">
      <c r="A2" s="36" t="s">
        <v>53</v>
      </c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</row>
    <row r="3" spans="1:15" ht="17.25" thickBot="1" x14ac:dyDescent="0.35">
      <c r="A3" s="5"/>
      <c r="B3" s="5"/>
      <c r="C3" s="3"/>
      <c r="G3" s="37" t="s">
        <v>0</v>
      </c>
      <c r="H3" s="37"/>
      <c r="I3" s="37"/>
      <c r="J3" s="37"/>
      <c r="K3" s="37"/>
      <c r="L3" s="37"/>
      <c r="M3" s="37"/>
      <c r="N3" s="37"/>
      <c r="O3" s="37"/>
    </row>
    <row r="4" spans="1:15" ht="23.25" customHeight="1" x14ac:dyDescent="0.3">
      <c r="A4" s="38" t="s">
        <v>1</v>
      </c>
      <c r="B4" s="32" t="s">
        <v>2</v>
      </c>
      <c r="C4" s="32" t="s">
        <v>14</v>
      </c>
      <c r="D4" s="32" t="s">
        <v>18</v>
      </c>
      <c r="E4" s="32" t="s">
        <v>3</v>
      </c>
      <c r="F4" s="41" t="s">
        <v>4</v>
      </c>
      <c r="G4" s="41"/>
      <c r="H4" s="41"/>
      <c r="I4" s="41"/>
      <c r="J4" s="41" t="s">
        <v>5</v>
      </c>
      <c r="K4" s="41"/>
      <c r="L4" s="41"/>
      <c r="M4" s="32" t="s">
        <v>6</v>
      </c>
      <c r="N4" s="32"/>
      <c r="O4" s="33" t="s">
        <v>7</v>
      </c>
    </row>
    <row r="5" spans="1:15" ht="23.25" customHeight="1" x14ac:dyDescent="0.3">
      <c r="A5" s="39"/>
      <c r="B5" s="40"/>
      <c r="C5" s="40"/>
      <c r="D5" s="40"/>
      <c r="E5" s="40"/>
      <c r="F5" s="8" t="s">
        <v>16</v>
      </c>
      <c r="G5" s="9" t="s">
        <v>8</v>
      </c>
      <c r="H5" s="10" t="s">
        <v>12</v>
      </c>
      <c r="I5" s="10" t="s">
        <v>13</v>
      </c>
      <c r="J5" s="9" t="s">
        <v>9</v>
      </c>
      <c r="K5" s="9" t="s">
        <v>11</v>
      </c>
      <c r="L5" s="10" t="s">
        <v>13</v>
      </c>
      <c r="M5" s="8" t="s">
        <v>12</v>
      </c>
      <c r="N5" s="8" t="s">
        <v>13</v>
      </c>
      <c r="O5" s="34"/>
    </row>
    <row r="6" spans="1:15" x14ac:dyDescent="0.3">
      <c r="A6" s="6">
        <v>1</v>
      </c>
      <c r="B6" s="4" t="s">
        <v>17</v>
      </c>
      <c r="C6" s="2" t="s">
        <v>17</v>
      </c>
      <c r="D6" s="15" t="s">
        <v>20</v>
      </c>
      <c r="E6" s="15" t="s">
        <v>52</v>
      </c>
      <c r="F6" s="14" t="s">
        <v>17</v>
      </c>
      <c r="G6" s="25" t="s">
        <v>21</v>
      </c>
      <c r="H6" s="25">
        <v>1395</v>
      </c>
      <c r="I6" s="25">
        <v>10848718</v>
      </c>
      <c r="J6" s="14" t="s">
        <v>19</v>
      </c>
      <c r="K6" s="25"/>
      <c r="L6" s="25"/>
      <c r="M6" s="25">
        <v>1395</v>
      </c>
      <c r="N6" s="25">
        <v>10848718</v>
      </c>
      <c r="O6" s="7"/>
    </row>
    <row r="7" spans="1:15" x14ac:dyDescent="0.3">
      <c r="A7" s="6">
        <v>2</v>
      </c>
      <c r="B7" s="4" t="s">
        <v>49</v>
      </c>
      <c r="C7" s="4" t="s">
        <v>48</v>
      </c>
      <c r="D7" s="4" t="s">
        <v>50</v>
      </c>
      <c r="E7" s="4" t="s">
        <v>51</v>
      </c>
      <c r="F7" s="4"/>
      <c r="G7" s="24"/>
      <c r="H7" s="24"/>
      <c r="I7" s="24"/>
      <c r="J7" s="28">
        <v>43104</v>
      </c>
      <c r="K7" s="24">
        <v>177</v>
      </c>
      <c r="L7" s="24">
        <v>857565</v>
      </c>
      <c r="M7" s="25">
        <f>M6+H7-K7</f>
        <v>1218</v>
      </c>
      <c r="N7" s="26">
        <f>N6+I7-L7</f>
        <v>9991153</v>
      </c>
      <c r="O7" s="13"/>
    </row>
    <row r="8" spans="1:15" ht="16.5" customHeight="1" x14ac:dyDescent="0.3">
      <c r="A8" s="6">
        <v>3</v>
      </c>
      <c r="B8" s="21" t="s">
        <v>23</v>
      </c>
      <c r="C8" s="22" t="s">
        <v>24</v>
      </c>
      <c r="D8" s="15" t="s">
        <v>25</v>
      </c>
      <c r="E8" s="15" t="s">
        <v>26</v>
      </c>
      <c r="F8" s="14">
        <v>42816</v>
      </c>
      <c r="G8" s="25">
        <v>10000</v>
      </c>
      <c r="H8" s="25">
        <v>427</v>
      </c>
      <c r="I8" s="25">
        <f>G8*H8</f>
        <v>4270000</v>
      </c>
      <c r="J8" s="14" t="s">
        <v>22</v>
      </c>
      <c r="K8" s="25"/>
      <c r="L8" s="25"/>
      <c r="M8" s="25">
        <f t="shared" ref="M8:M21" si="0">M7+H8-K8</f>
        <v>1645</v>
      </c>
      <c r="N8" s="26">
        <f t="shared" ref="N8:N21" si="1">N7+I8-L8</f>
        <v>14261153</v>
      </c>
      <c r="O8" s="13"/>
    </row>
    <row r="9" spans="1:15" ht="16.5" customHeight="1" x14ac:dyDescent="0.3">
      <c r="A9" s="6">
        <v>4</v>
      </c>
      <c r="B9" s="21" t="s">
        <v>27</v>
      </c>
      <c r="C9" s="22" t="s">
        <v>28</v>
      </c>
      <c r="D9" s="19" t="s">
        <v>29</v>
      </c>
      <c r="E9" s="15" t="s">
        <v>26</v>
      </c>
      <c r="F9" s="20"/>
      <c r="G9" s="26"/>
      <c r="H9" s="26"/>
      <c r="I9" s="26"/>
      <c r="J9" s="20">
        <v>43206</v>
      </c>
      <c r="K9" s="26">
        <v>730</v>
      </c>
      <c r="L9" s="29">
        <f>K9*10000</f>
        <v>7300000</v>
      </c>
      <c r="M9" s="25">
        <f t="shared" si="0"/>
        <v>915</v>
      </c>
      <c r="N9" s="26">
        <f t="shared" si="1"/>
        <v>6961153</v>
      </c>
      <c r="O9" s="13"/>
    </row>
    <row r="10" spans="1:15" ht="16.5" customHeight="1" x14ac:dyDescent="0.3">
      <c r="A10" s="6">
        <v>5</v>
      </c>
      <c r="B10" s="21" t="s">
        <v>30</v>
      </c>
      <c r="C10" s="22" t="s">
        <v>28</v>
      </c>
      <c r="D10" s="19" t="s">
        <v>31</v>
      </c>
      <c r="E10" s="15" t="s">
        <v>26</v>
      </c>
      <c r="F10" s="20"/>
      <c r="G10" s="26"/>
      <c r="H10" s="26"/>
      <c r="I10" s="26"/>
      <c r="J10" s="20">
        <v>43206</v>
      </c>
      <c r="K10" s="26">
        <v>20</v>
      </c>
      <c r="L10" s="26">
        <f>K10*10000</f>
        <v>200000</v>
      </c>
      <c r="M10" s="25">
        <f t="shared" si="0"/>
        <v>895</v>
      </c>
      <c r="N10" s="26">
        <f t="shared" si="1"/>
        <v>6761153</v>
      </c>
      <c r="O10" s="13"/>
    </row>
    <row r="11" spans="1:15" ht="16.5" customHeight="1" x14ac:dyDescent="0.3">
      <c r="A11" s="6">
        <v>6</v>
      </c>
      <c r="B11" s="21" t="s">
        <v>32</v>
      </c>
      <c r="C11" s="22" t="s">
        <v>28</v>
      </c>
      <c r="D11" s="19" t="s">
        <v>35</v>
      </c>
      <c r="E11" s="15" t="s">
        <v>26</v>
      </c>
      <c r="F11" s="20"/>
      <c r="G11" s="26"/>
      <c r="H11" s="26"/>
      <c r="I11" s="26"/>
      <c r="J11" s="20">
        <v>43224</v>
      </c>
      <c r="K11" s="26">
        <v>20</v>
      </c>
      <c r="L11" s="26">
        <f>K11*10000</f>
        <v>200000</v>
      </c>
      <c r="M11" s="25">
        <f t="shared" si="0"/>
        <v>875</v>
      </c>
      <c r="N11" s="26">
        <f t="shared" si="1"/>
        <v>6561153</v>
      </c>
      <c r="O11" s="13"/>
    </row>
    <row r="12" spans="1:15" ht="16.5" customHeight="1" x14ac:dyDescent="0.3">
      <c r="A12" s="6">
        <v>7</v>
      </c>
      <c r="B12" s="21" t="s">
        <v>32</v>
      </c>
      <c r="C12" s="22" t="s">
        <v>28</v>
      </c>
      <c r="D12" s="19" t="s">
        <v>36</v>
      </c>
      <c r="E12" s="15" t="s">
        <v>26</v>
      </c>
      <c r="F12" s="20"/>
      <c r="G12" s="26"/>
      <c r="H12" s="26"/>
      <c r="I12" s="26"/>
      <c r="J12" s="20">
        <v>43224</v>
      </c>
      <c r="K12" s="26">
        <v>30</v>
      </c>
      <c r="L12" s="26">
        <f>K12*10000</f>
        <v>300000</v>
      </c>
      <c r="M12" s="25">
        <f t="shared" si="0"/>
        <v>845</v>
      </c>
      <c r="N12" s="26">
        <f t="shared" si="1"/>
        <v>6261153</v>
      </c>
      <c r="O12" s="13"/>
    </row>
    <row r="13" spans="1:15" ht="16.5" customHeight="1" x14ac:dyDescent="0.3">
      <c r="A13" s="6">
        <v>8</v>
      </c>
      <c r="B13" s="21" t="s">
        <v>17</v>
      </c>
      <c r="C13" s="22" t="s">
        <v>24</v>
      </c>
      <c r="D13" s="15" t="s">
        <v>47</v>
      </c>
      <c r="E13" s="15" t="s">
        <v>26</v>
      </c>
      <c r="F13" s="20">
        <v>43226</v>
      </c>
      <c r="G13" s="25">
        <v>10000</v>
      </c>
      <c r="H13" s="25">
        <v>2492</v>
      </c>
      <c r="I13" s="25">
        <f>G13*H13</f>
        <v>24920000</v>
      </c>
      <c r="J13" s="20"/>
      <c r="K13" s="26"/>
      <c r="L13" s="26"/>
      <c r="M13" s="25">
        <f t="shared" si="0"/>
        <v>3337</v>
      </c>
      <c r="N13" s="26">
        <f t="shared" si="1"/>
        <v>31181153</v>
      </c>
      <c r="O13" s="13"/>
    </row>
    <row r="14" spans="1:15" ht="16.5" customHeight="1" x14ac:dyDescent="0.3">
      <c r="A14" s="6">
        <v>9</v>
      </c>
      <c r="B14" s="21" t="s">
        <v>33</v>
      </c>
      <c r="C14" s="22" t="s">
        <v>37</v>
      </c>
      <c r="D14" s="19" t="s">
        <v>38</v>
      </c>
      <c r="E14" s="15" t="s">
        <v>26</v>
      </c>
      <c r="F14" s="20"/>
      <c r="G14" s="26"/>
      <c r="H14" s="26"/>
      <c r="I14" s="26"/>
      <c r="J14" s="20">
        <v>43234</v>
      </c>
      <c r="K14" s="26">
        <v>120</v>
      </c>
      <c r="L14" s="29">
        <f>K14*10000</f>
        <v>1200000</v>
      </c>
      <c r="M14" s="25">
        <f t="shared" si="0"/>
        <v>3217</v>
      </c>
      <c r="N14" s="26">
        <f t="shared" si="1"/>
        <v>29981153</v>
      </c>
      <c r="O14" s="13"/>
    </row>
    <row r="15" spans="1:15" ht="16.5" customHeight="1" x14ac:dyDescent="0.3">
      <c r="A15" s="6">
        <v>10</v>
      </c>
      <c r="B15" s="21" t="s">
        <v>27</v>
      </c>
      <c r="C15" s="22" t="s">
        <v>37</v>
      </c>
      <c r="D15" s="19" t="s">
        <v>39</v>
      </c>
      <c r="E15" s="15" t="s">
        <v>26</v>
      </c>
      <c r="F15" s="20"/>
      <c r="G15" s="26"/>
      <c r="H15" s="26"/>
      <c r="I15" s="26"/>
      <c r="J15" s="20">
        <v>43234</v>
      </c>
      <c r="K15" s="26">
        <v>750</v>
      </c>
      <c r="L15" s="29">
        <f>K15*10000</f>
        <v>7500000</v>
      </c>
      <c r="M15" s="25">
        <f t="shared" si="0"/>
        <v>2467</v>
      </c>
      <c r="N15" s="26">
        <f t="shared" si="1"/>
        <v>22481153</v>
      </c>
      <c r="O15" s="13"/>
    </row>
    <row r="16" spans="1:15" ht="16.5" customHeight="1" x14ac:dyDescent="0.3">
      <c r="A16" s="6">
        <v>11</v>
      </c>
      <c r="B16" s="21" t="s">
        <v>34</v>
      </c>
      <c r="C16" s="22" t="s">
        <v>37</v>
      </c>
      <c r="D16" s="19" t="s">
        <v>40</v>
      </c>
      <c r="E16" s="15" t="s">
        <v>26</v>
      </c>
      <c r="F16" s="20"/>
      <c r="G16" s="26"/>
      <c r="H16" s="26"/>
      <c r="I16" s="26"/>
      <c r="J16" s="20">
        <v>43235</v>
      </c>
      <c r="K16" s="26">
        <v>857</v>
      </c>
      <c r="L16" s="29">
        <f>K16*10000</f>
        <v>8570000</v>
      </c>
      <c r="M16" s="25">
        <f t="shared" si="0"/>
        <v>1610</v>
      </c>
      <c r="N16" s="26">
        <f t="shared" si="1"/>
        <v>13911153</v>
      </c>
      <c r="O16" s="13"/>
    </row>
    <row r="17" spans="1:15" ht="16.5" customHeight="1" x14ac:dyDescent="0.3">
      <c r="A17" s="6">
        <v>12</v>
      </c>
      <c r="B17" s="21" t="s">
        <v>32</v>
      </c>
      <c r="C17" s="22" t="s">
        <v>37</v>
      </c>
      <c r="D17" s="19" t="s">
        <v>43</v>
      </c>
      <c r="E17" s="19" t="s">
        <v>41</v>
      </c>
      <c r="F17" s="20">
        <v>43237</v>
      </c>
      <c r="G17" s="26">
        <v>6174</v>
      </c>
      <c r="H17" s="26">
        <v>50</v>
      </c>
      <c r="I17" s="26">
        <f>G17*H17</f>
        <v>308700</v>
      </c>
      <c r="J17" s="20"/>
      <c r="K17" s="26"/>
      <c r="L17" s="26"/>
      <c r="M17" s="25">
        <f t="shared" si="0"/>
        <v>1660</v>
      </c>
      <c r="N17" s="26">
        <f t="shared" si="1"/>
        <v>14219853</v>
      </c>
      <c r="O17" s="18"/>
    </row>
    <row r="18" spans="1:15" ht="16.5" customHeight="1" x14ac:dyDescent="0.3">
      <c r="A18" s="6">
        <v>13</v>
      </c>
      <c r="B18" s="21" t="s">
        <v>33</v>
      </c>
      <c r="C18" s="22" t="s">
        <v>37</v>
      </c>
      <c r="D18" s="19" t="s">
        <v>42</v>
      </c>
      <c r="E18" s="19" t="s">
        <v>41</v>
      </c>
      <c r="F18" s="20">
        <v>43244</v>
      </c>
      <c r="G18" s="26">
        <v>6237</v>
      </c>
      <c r="H18" s="26">
        <v>24</v>
      </c>
      <c r="I18" s="26">
        <f>G18*H18</f>
        <v>149688</v>
      </c>
      <c r="J18" s="20"/>
      <c r="K18" s="26"/>
      <c r="L18" s="26"/>
      <c r="M18" s="25">
        <f t="shared" si="0"/>
        <v>1684</v>
      </c>
      <c r="N18" s="26">
        <f t="shared" si="1"/>
        <v>14369541</v>
      </c>
      <c r="O18" s="13"/>
    </row>
    <row r="19" spans="1:15" ht="16.5" customHeight="1" x14ac:dyDescent="0.3">
      <c r="A19" s="6">
        <v>14</v>
      </c>
      <c r="B19" s="21" t="s">
        <v>33</v>
      </c>
      <c r="C19" s="22" t="s">
        <v>37</v>
      </c>
      <c r="D19" s="19" t="s">
        <v>42</v>
      </c>
      <c r="E19" s="19" t="s">
        <v>41</v>
      </c>
      <c r="F19" s="20"/>
      <c r="G19" s="26"/>
      <c r="H19" s="26"/>
      <c r="I19" s="26"/>
      <c r="J19" s="20">
        <v>43248</v>
      </c>
      <c r="K19" s="26">
        <v>24</v>
      </c>
      <c r="L19" s="26">
        <f>I18</f>
        <v>149688</v>
      </c>
      <c r="M19" s="25">
        <f t="shared" si="0"/>
        <v>1660</v>
      </c>
      <c r="N19" s="26">
        <f t="shared" si="1"/>
        <v>14219853</v>
      </c>
      <c r="O19" s="13"/>
    </row>
    <row r="20" spans="1:15" ht="16.5" customHeight="1" x14ac:dyDescent="0.3">
      <c r="A20" s="6">
        <v>15</v>
      </c>
      <c r="B20" s="21" t="s">
        <v>32</v>
      </c>
      <c r="C20" s="22" t="s">
        <v>37</v>
      </c>
      <c r="D20" s="19" t="s">
        <v>43</v>
      </c>
      <c r="E20" s="19" t="s">
        <v>41</v>
      </c>
      <c r="F20" s="20"/>
      <c r="G20" s="26"/>
      <c r="H20" s="26"/>
      <c r="I20" s="26"/>
      <c r="J20" s="20">
        <v>43249</v>
      </c>
      <c r="K20" s="26">
        <v>50</v>
      </c>
      <c r="L20" s="26">
        <f>I17</f>
        <v>308700</v>
      </c>
      <c r="M20" s="25">
        <f t="shared" si="0"/>
        <v>1610</v>
      </c>
      <c r="N20" s="26">
        <f t="shared" si="1"/>
        <v>13911153</v>
      </c>
      <c r="O20" s="13"/>
    </row>
    <row r="21" spans="1:15" ht="16.5" customHeight="1" x14ac:dyDescent="0.3">
      <c r="A21" s="6">
        <v>16</v>
      </c>
      <c r="B21" s="21" t="s">
        <v>44</v>
      </c>
      <c r="C21" s="22" t="s">
        <v>45</v>
      </c>
      <c r="D21" s="19" t="s">
        <v>46</v>
      </c>
      <c r="E21" s="19" t="s">
        <v>41</v>
      </c>
      <c r="F21" s="20">
        <v>43280</v>
      </c>
      <c r="G21" s="26">
        <v>6111</v>
      </c>
      <c r="H21" s="26">
        <v>140</v>
      </c>
      <c r="I21" s="26">
        <f>G21*H21</f>
        <v>855540</v>
      </c>
      <c r="J21" s="20"/>
      <c r="K21" s="26"/>
      <c r="L21" s="26"/>
      <c r="M21" s="25">
        <f t="shared" si="0"/>
        <v>1750</v>
      </c>
      <c r="N21" s="26">
        <f t="shared" si="1"/>
        <v>14766693</v>
      </c>
      <c r="O21" s="13"/>
    </row>
    <row r="22" spans="1:15" ht="31.5" customHeight="1" thickBot="1" x14ac:dyDescent="0.35">
      <c r="A22" s="30" t="s">
        <v>10</v>
      </c>
      <c r="B22" s="31"/>
      <c r="C22" s="31"/>
      <c r="D22" s="31"/>
      <c r="E22" s="31"/>
      <c r="F22" s="23"/>
      <c r="G22" s="27"/>
      <c r="H22" s="27">
        <f>SUM(H6:H21)</f>
        <v>4528</v>
      </c>
      <c r="I22" s="27">
        <f>SUM(I6:I21)</f>
        <v>41352646</v>
      </c>
      <c r="J22" s="11"/>
      <c r="K22" s="27">
        <f>SUM(K6:K21)</f>
        <v>2778</v>
      </c>
      <c r="L22" s="27">
        <f>SUM(L6:L21)</f>
        <v>26585953</v>
      </c>
      <c r="M22" s="27">
        <f>H22-K22</f>
        <v>1750</v>
      </c>
      <c r="N22" s="27">
        <f>I22-L22</f>
        <v>14766693</v>
      </c>
      <c r="O22" s="12"/>
    </row>
    <row r="24" spans="1:15" x14ac:dyDescent="0.3">
      <c r="M24" s="16"/>
    </row>
    <row r="26" spans="1:15" x14ac:dyDescent="0.3">
      <c r="N26" s="17"/>
      <c r="O26" s="17"/>
    </row>
    <row r="28" spans="1:15" x14ac:dyDescent="0.3">
      <c r="N28" s="16"/>
    </row>
  </sheetData>
  <autoFilter ref="A5:O5"/>
  <mergeCells count="13">
    <mergeCell ref="A22:E22"/>
    <mergeCell ref="M4:N4"/>
    <mergeCell ref="O4:O5"/>
    <mergeCell ref="A1:O1"/>
    <mergeCell ref="A2:O2"/>
    <mergeCell ref="G3:O3"/>
    <mergeCell ref="A4:A5"/>
    <mergeCell ref="B4:B5"/>
    <mergeCell ref="C4:C5"/>
    <mergeCell ref="D4:D5"/>
    <mergeCell ref="E4:E5"/>
    <mergeCell ref="F4:I4"/>
    <mergeCell ref="J4:L4"/>
  </mergeCells>
  <phoneticPr fontId="3" type="noConversion"/>
  <pageMargins left="0.7" right="0.7" top="0.75" bottom="0.75" header="0.3" footer="0.3"/>
  <pageSetup paperSize="8" scale="7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2018-08-29T05:33:30Z</cp:lastPrinted>
  <dcterms:created xsi:type="dcterms:W3CDTF">2014-04-03T02:30:06Z</dcterms:created>
  <dcterms:modified xsi:type="dcterms:W3CDTF">2019-01-18T05:49:34Z</dcterms:modified>
</cp:coreProperties>
</file>