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경영공시\"/>
    </mc:Choice>
  </mc:AlternateContent>
  <bookViews>
    <workbookView xWindow="0" yWindow="0" windowWidth="28800" windowHeight="12390"/>
  </bookViews>
  <sheets>
    <sheet name="2018년" sheetId="3" r:id="rId1"/>
  </sheets>
  <definedNames>
    <definedName name="_xlnm._FilterDatabase" localSheetId="0" hidden="1">'2018년'!$A$5:$O$5</definedName>
  </definedNames>
  <calcPr calcId="152511"/>
</workbook>
</file>

<file path=xl/calcChain.xml><?xml version="1.0" encoding="utf-8"?>
<calcChain xmlns="http://schemas.openxmlformats.org/spreadsheetml/2006/main">
  <c r="N49" i="3" l="1"/>
  <c r="M49" i="3"/>
  <c r="N7" i="3" l="1"/>
  <c r="M7" i="3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K49" i="3"/>
  <c r="H49" i="3"/>
  <c r="G39" i="3" l="1"/>
  <c r="I29" i="3" l="1"/>
  <c r="G35" i="3"/>
  <c r="I21" i="3" l="1"/>
  <c r="L22" i="3" s="1"/>
  <c r="L16" i="3" l="1"/>
  <c r="I18" i="3"/>
  <c r="L19" i="3" s="1"/>
  <c r="I17" i="3"/>
  <c r="L20" i="3" s="1"/>
  <c r="L15" i="3"/>
  <c r="L14" i="3"/>
  <c r="I13" i="3"/>
  <c r="L12" i="3"/>
  <c r="L11" i="3"/>
  <c r="L10" i="3" l="1"/>
  <c r="L9" i="3"/>
  <c r="L49" i="3" s="1"/>
  <c r="I8" i="3" l="1"/>
  <c r="I49" i="3" l="1"/>
  <c r="N8" i="3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</calcChain>
</file>

<file path=xl/sharedStrings.xml><?xml version="1.0" encoding="utf-8"?>
<sst xmlns="http://schemas.openxmlformats.org/spreadsheetml/2006/main" count="198" uniqueCount="103">
  <si>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</si>
  <si>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</si>
  <si>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</si>
  <si>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</si>
  <si>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</si>
  <si>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</si>
  <si>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</si>
  <si>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</si>
  <si>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</si>
  <si>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</si>
  <si>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</si>
  <si>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</si>
  <si>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</si>
  <si>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</si>
  <si>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</si>
  <si>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</si>
  <si>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</si>
  <si>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</si>
  <si>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</si>
  <si>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</si>
  <si>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2017년도 잔량 이월</t>
    <phoneticPr fontId="3" type="noConversion"/>
  </si>
  <si>
    <t>-</t>
    <phoneticPr fontId="3" type="noConversion"/>
  </si>
  <si>
    <t>-</t>
  </si>
  <si>
    <t>-</t>
    <phoneticPr fontId="3" type="noConversion"/>
  </si>
  <si>
    <t xml:space="preserve">- </t>
    <phoneticPr fontId="3" type="noConversion"/>
  </si>
  <si>
    <t>2018년 1분기 통합구매</t>
    <phoneticPr fontId="3" type="noConversion"/>
  </si>
  <si>
    <t>온누리</t>
  </si>
  <si>
    <t>기획조정실</t>
    <phoneticPr fontId="3" type="noConversion"/>
  </si>
  <si>
    <t>경비-포상비</t>
    <phoneticPr fontId="3" type="noConversion"/>
  </si>
  <si>
    <t>예산성과급 지급</t>
    <phoneticPr fontId="3" type="noConversion"/>
  </si>
  <si>
    <t>일자리창출전략처</t>
    <phoneticPr fontId="3" type="noConversion"/>
  </si>
  <si>
    <t>2018년 1분기 윤리의 날 포상</t>
    <phoneticPr fontId="3" type="noConversion"/>
  </si>
  <si>
    <t>감사실</t>
    <phoneticPr fontId="3" type="noConversion"/>
  </si>
  <si>
    <t>주택도시금융연구원</t>
    <phoneticPr fontId="3" type="noConversion"/>
  </si>
  <si>
    <t>금융기획실</t>
    <phoneticPr fontId="3" type="noConversion"/>
  </si>
  <si>
    <t>부조리 홍보문구 포상</t>
    <phoneticPr fontId="3" type="noConversion"/>
  </si>
  <si>
    <t>부조리 익명 퀴즈대회 포상</t>
    <phoneticPr fontId="3" type="noConversion"/>
  </si>
  <si>
    <t>사업경비-포상비</t>
    <phoneticPr fontId="3" type="noConversion"/>
  </si>
  <si>
    <t>빅데이터 아이디어 포상</t>
    <phoneticPr fontId="3" type="noConversion"/>
  </si>
  <si>
    <t>경영실적 우수부서 포상</t>
    <phoneticPr fontId="3" type="noConversion"/>
  </si>
  <si>
    <t>공공기관 고객만족도 향상 포상</t>
    <phoneticPr fontId="3" type="noConversion"/>
  </si>
  <si>
    <t>모바일</t>
    <phoneticPr fontId="3" type="noConversion"/>
  </si>
  <si>
    <t>빅데이터 아이디어 공모전 관련 포상(참여자)</t>
    <phoneticPr fontId="3" type="noConversion"/>
  </si>
  <si>
    <t>부조리 익명신고 홍보문구 포상(참여자)</t>
    <phoneticPr fontId="3" type="noConversion"/>
  </si>
  <si>
    <t>정보운영처</t>
    <phoneticPr fontId="3" type="noConversion"/>
  </si>
  <si>
    <t>사업경비-행사비</t>
    <phoneticPr fontId="3" type="noConversion"/>
  </si>
  <si>
    <t>퀴즈로 알아보는 정보보안이벤트</t>
    <phoneticPr fontId="3" type="noConversion"/>
  </si>
  <si>
    <t>윤리의날 2분기 윤리퀴즈 포상</t>
    <phoneticPr fontId="3" type="noConversion"/>
  </si>
  <si>
    <t>온누리</t>
    <phoneticPr fontId="3" type="noConversion"/>
  </si>
  <si>
    <t>보증이행처</t>
    <phoneticPr fontId="3" type="noConversion"/>
  </si>
  <si>
    <t>사업경비-판매촉진비</t>
    <phoneticPr fontId="3" type="noConversion"/>
  </si>
  <si>
    <t>전세보증금반환보증 이행보증 설문조사</t>
    <phoneticPr fontId="3" type="noConversion"/>
  </si>
  <si>
    <t>기획조정실</t>
    <phoneticPr fontId="3" type="noConversion"/>
  </si>
  <si>
    <t>사업경비-포상비</t>
    <phoneticPr fontId="3" type="noConversion"/>
  </si>
  <si>
    <t>18년도 2분기 경영실적 우수부서 포상</t>
    <phoneticPr fontId="3" type="noConversion"/>
  </si>
  <si>
    <t>감사실</t>
    <phoneticPr fontId="3" type="noConversion"/>
  </si>
  <si>
    <t>정보운영처</t>
    <phoneticPr fontId="3" type="noConversion"/>
  </si>
  <si>
    <t>경영관리처</t>
    <phoneticPr fontId="3" type="noConversion"/>
  </si>
  <si>
    <t>도시재생운용처</t>
    <phoneticPr fontId="3" type="noConversion"/>
  </si>
  <si>
    <t>채권관리실</t>
    <phoneticPr fontId="3" type="noConversion"/>
  </si>
  <si>
    <t>-</t>
    <phoneticPr fontId="3" type="noConversion"/>
  </si>
  <si>
    <t>금융기획실</t>
    <phoneticPr fontId="3" type="noConversion"/>
  </si>
  <si>
    <t>금융기획실</t>
    <phoneticPr fontId="3" type="noConversion"/>
  </si>
  <si>
    <t>일자리창출전략처</t>
    <phoneticPr fontId="3" type="noConversion"/>
  </si>
  <si>
    <t>경비-포상비</t>
    <phoneticPr fontId="3" type="noConversion"/>
  </si>
  <si>
    <t>급여성복리비</t>
    <phoneticPr fontId="3" type="noConversion"/>
  </si>
  <si>
    <t>2018년 3분기 통합구매</t>
    <phoneticPr fontId="3" type="noConversion"/>
  </si>
  <si>
    <t>2018년 2분기 통합구매</t>
    <phoneticPr fontId="3" type="noConversion"/>
  </si>
  <si>
    <t>부조리 익명신고 퀴즈대회 우수직원 포상</t>
    <phoneticPr fontId="3" type="noConversion"/>
  </si>
  <si>
    <t>퀴즈로 알아보는 정보보안이벤트</t>
    <phoneticPr fontId="3" type="noConversion"/>
  </si>
  <si>
    <t>공사 창립 기념일 상품권 미불출분 수입처리(반납)</t>
    <phoneticPr fontId="3" type="noConversion"/>
  </si>
  <si>
    <t>도시재생 금융지원 마케팅 캠폐인 포상</t>
    <phoneticPr fontId="3" type="noConversion"/>
  </si>
  <si>
    <t>2018년 채권관리 제도개선 아이디어 공모전 포상</t>
    <phoneticPr fontId="3" type="noConversion"/>
  </si>
  <si>
    <t>사회임대주택 네이밍 공모전 포상</t>
    <phoneticPr fontId="3" type="noConversion"/>
  </si>
  <si>
    <t>HUG 대국민 혁신아이디어 공모전 포상</t>
    <phoneticPr fontId="3" type="noConversion"/>
  </si>
  <si>
    <t>온누리</t>
    <phoneticPr fontId="3" type="noConversion"/>
  </si>
  <si>
    <t>모바일</t>
    <phoneticPr fontId="3" type="noConversion"/>
  </si>
  <si>
    <t>윤리의날 3분기 윤리퀴즈 포상</t>
    <phoneticPr fontId="3" type="noConversion"/>
  </si>
  <si>
    <t>예산절감등 아이디어 공모전 포상</t>
    <phoneticPr fontId="3" type="noConversion"/>
  </si>
  <si>
    <t>모의신고 이벤트 우수부서 포상</t>
    <phoneticPr fontId="3" type="noConversion"/>
  </si>
  <si>
    <t>모의신고 이벤트 우수부서 추가포상</t>
    <phoneticPr fontId="3" type="noConversion"/>
  </si>
  <si>
    <t>18년도 3분기 경영실적 우수부서 포상</t>
    <phoneticPr fontId="3" type="noConversion"/>
  </si>
  <si>
    <t>모바일</t>
    <phoneticPr fontId="3" type="noConversion"/>
  </si>
  <si>
    <t>정보운영처</t>
    <phoneticPr fontId="3" type="noConversion"/>
  </si>
  <si>
    <t>사업경비-행사비</t>
    <phoneticPr fontId="3" type="noConversion"/>
  </si>
  <si>
    <t>2018년도 하반기 정보보안이벤트 포상</t>
    <phoneticPr fontId="3" type="noConversion"/>
  </si>
  <si>
    <t>행사비</t>
    <phoneticPr fontId="3" type="noConversion"/>
  </si>
  <si>
    <t>지역사회 이웃사랑 나눔행사 포상</t>
    <phoneticPr fontId="3" type="noConversion"/>
  </si>
  <si>
    <t>문화상품권</t>
    <phoneticPr fontId="3" type="noConversion"/>
  </si>
  <si>
    <t>감사실</t>
    <phoneticPr fontId="3" type="noConversion"/>
  </si>
  <si>
    <t>포상비</t>
    <phoneticPr fontId="3" type="noConversion"/>
  </si>
  <si>
    <t>2018년 내부감사 모범사례 포상</t>
    <phoneticPr fontId="3" type="noConversion"/>
  </si>
  <si>
    <t>온누리</t>
    <phoneticPr fontId="3" type="noConversion"/>
  </si>
  <si>
    <t>인사처</t>
    <phoneticPr fontId="3" type="noConversion"/>
  </si>
  <si>
    <t>보증이행처</t>
    <phoneticPr fontId="3" type="noConversion"/>
  </si>
  <si>
    <t>사업경비-포상비</t>
    <phoneticPr fontId="3" type="noConversion"/>
  </si>
  <si>
    <t>보증이행 우수사례 제도개선 아이디어 공모전 포상</t>
    <phoneticPr fontId="3" type="noConversion"/>
  </si>
  <si>
    <t>사업경비-판매촉진비</t>
    <phoneticPr fontId="3" type="noConversion"/>
  </si>
  <si>
    <t>금융기획실</t>
    <phoneticPr fontId="3" type="noConversion"/>
  </si>
  <si>
    <t>해피콜 관련 상품권 배부</t>
    <phoneticPr fontId="3" type="noConversion"/>
  </si>
  <si>
    <t>모바일</t>
    <phoneticPr fontId="3" type="noConversion"/>
  </si>
  <si>
    <r>
      <t>온누리</t>
    </r>
    <r>
      <rPr>
        <sz val="11"/>
        <color theme="1"/>
        <rFont val="바탕"/>
        <family val="1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모바일</t>
    </r>
    <phoneticPr fontId="3" type="noConversion"/>
  </si>
  <si>
    <t>(2018.11.30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</si>
</sst>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41" fontId="6" fillId="0" borderId="11" xfId="0" applyNumberFormat="1" applyFont="1" applyFill="1" applyBorder="1" applyAlignment="1">
      <alignment vertical="center" wrapText="1"/>
    </xf>
    <xf numFmtId="0" fontId="0" fillId="0" borderId="1" xfId="0" applyBorder="1">
      <alignment vertical="center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41" fontId="7" fillId="2" borderId="10" xfId="1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/>
    <cellStyle name="쉼표 [0] 3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5"/>
  <sheetViews>
    <sheetView showGridLines="0" tabSelected="1" topLeftCell="E1" zoomScaleNormal="100" workbookViewId="0">
      <pane ySplit="5" topLeftCell="A27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8.87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9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x14ac:dyDescent="0.3">
      <c r="A2" s="40" t="s">
        <v>102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17.25" thickBot="1" x14ac:dyDescent="0.35">
      <c r="A3" s="5"/>
      <c r="B3" s="5"/>
      <c r="C3" s="3"/>
      <c r="G3" s="41" t="s">
        <v>0</v>
      </c>
      <c r="H3" s="41"/>
      <c r="I3" s="41"/>
      <c r="J3" s="41"/>
      <c r="K3" s="41"/>
      <c r="L3" s="41"/>
      <c r="M3" s="41"/>
      <c r="N3" s="41"/>
      <c r="O3" s="41"/>
    </row>
    <row r="4" spans="1:15" ht="23.25" customHeight="1" x14ac:dyDescent="0.3">
      <c r="A4" s="42" t="s">
        <v>1</v>
      </c>
      <c r="B4" s="36" t="s">
        <v>2</v>
      </c>
      <c r="C4" s="36" t="s">
        <v>14</v>
      </c>
      <c r="D4" s="36" t="s">
        <v>18</v>
      </c>
      <c r="E4" s="36" t="s">
        <v>3</v>
      </c>
      <c r="F4" s="45" t="s">
        <v>4</v>
      </c>
      <c r="G4" s="45"/>
      <c r="H4" s="45"/>
      <c r="I4" s="45"/>
      <c r="J4" s="45" t="s">
        <v>5</v>
      </c>
      <c r="K4" s="45"/>
      <c r="L4" s="45"/>
      <c r="M4" s="36" t="s">
        <v>6</v>
      </c>
      <c r="N4" s="36"/>
      <c r="O4" s="37" t="s">
        <v>7</v>
      </c>
    </row>
    <row r="5" spans="1:15" ht="23.25" customHeight="1" x14ac:dyDescent="0.3">
      <c r="A5" s="43"/>
      <c r="B5" s="44"/>
      <c r="C5" s="44"/>
      <c r="D5" s="44"/>
      <c r="E5" s="44"/>
      <c r="F5" s="8" t="s">
        <v>16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8"/>
    </row>
    <row r="6" spans="1:15" x14ac:dyDescent="0.3">
      <c r="A6" s="6">
        <v>1</v>
      </c>
      <c r="B6" s="4" t="s">
        <v>17</v>
      </c>
      <c r="C6" s="2" t="s">
        <v>17</v>
      </c>
      <c r="D6" s="15" t="s">
        <v>20</v>
      </c>
      <c r="E6" s="15" t="s">
        <v>101</v>
      </c>
      <c r="F6" s="14" t="s">
        <v>17</v>
      </c>
      <c r="G6" s="26" t="s">
        <v>21</v>
      </c>
      <c r="H6" s="26">
        <v>1395</v>
      </c>
      <c r="I6" s="26">
        <v>10848718</v>
      </c>
      <c r="J6" s="14" t="s">
        <v>19</v>
      </c>
      <c r="K6" s="26"/>
      <c r="L6" s="26"/>
      <c r="M6" s="26">
        <v>1395</v>
      </c>
      <c r="N6" s="26">
        <v>10848718</v>
      </c>
      <c r="O6" s="7"/>
    </row>
    <row r="7" spans="1:15" x14ac:dyDescent="0.3">
      <c r="A7" s="6">
        <v>2</v>
      </c>
      <c r="B7" s="4" t="s">
        <v>98</v>
      </c>
      <c r="C7" s="4" t="s">
        <v>97</v>
      </c>
      <c r="D7" s="4" t="s">
        <v>99</v>
      </c>
      <c r="E7" s="4" t="s">
        <v>100</v>
      </c>
      <c r="F7" s="4"/>
      <c r="G7" s="25"/>
      <c r="H7" s="25"/>
      <c r="I7" s="25"/>
      <c r="J7" s="29">
        <v>43104</v>
      </c>
      <c r="K7" s="25">
        <v>177</v>
      </c>
      <c r="L7" s="25">
        <v>857565</v>
      </c>
      <c r="M7" s="26">
        <f>M6+H7-K7</f>
        <v>1218</v>
      </c>
      <c r="N7" s="27">
        <f>N6+I7-L7</f>
        <v>9991153</v>
      </c>
      <c r="O7" s="13"/>
    </row>
    <row r="8" spans="1:15" ht="16.5" customHeight="1" x14ac:dyDescent="0.3">
      <c r="A8" s="6">
        <v>3</v>
      </c>
      <c r="B8" s="22" t="s">
        <v>23</v>
      </c>
      <c r="C8" s="23" t="s">
        <v>24</v>
      </c>
      <c r="D8" s="15" t="s">
        <v>25</v>
      </c>
      <c r="E8" s="15" t="s">
        <v>26</v>
      </c>
      <c r="F8" s="14">
        <v>42816</v>
      </c>
      <c r="G8" s="26">
        <v>10000</v>
      </c>
      <c r="H8" s="26">
        <v>427</v>
      </c>
      <c r="I8" s="26">
        <f>G8*H8</f>
        <v>4270000</v>
      </c>
      <c r="J8" s="14" t="s">
        <v>22</v>
      </c>
      <c r="K8" s="26"/>
      <c r="L8" s="26"/>
      <c r="M8" s="26">
        <f t="shared" ref="M8:M48" si="0">M7+H8-K8</f>
        <v>1645</v>
      </c>
      <c r="N8" s="27">
        <f t="shared" ref="N8:N48" si="1">N7+I8-L8</f>
        <v>14261153</v>
      </c>
      <c r="O8" s="13"/>
    </row>
    <row r="9" spans="1:15" ht="16.5" customHeight="1" x14ac:dyDescent="0.3">
      <c r="A9" s="6">
        <v>4</v>
      </c>
      <c r="B9" s="22" t="s">
        <v>27</v>
      </c>
      <c r="C9" s="23" t="s">
        <v>28</v>
      </c>
      <c r="D9" s="20" t="s">
        <v>29</v>
      </c>
      <c r="E9" s="15" t="s">
        <v>26</v>
      </c>
      <c r="F9" s="21"/>
      <c r="G9" s="27"/>
      <c r="H9" s="27"/>
      <c r="I9" s="27"/>
      <c r="J9" s="21">
        <v>43206</v>
      </c>
      <c r="K9" s="27">
        <v>730</v>
      </c>
      <c r="L9" s="31">
        <f>K9*10000</f>
        <v>7300000</v>
      </c>
      <c r="M9" s="26">
        <f t="shared" si="0"/>
        <v>915</v>
      </c>
      <c r="N9" s="27">
        <f t="shared" si="1"/>
        <v>6961153</v>
      </c>
      <c r="O9" s="13"/>
    </row>
    <row r="10" spans="1:15" ht="16.5" customHeight="1" x14ac:dyDescent="0.3">
      <c r="A10" s="6">
        <v>5</v>
      </c>
      <c r="B10" s="22" t="s">
        <v>30</v>
      </c>
      <c r="C10" s="23" t="s">
        <v>28</v>
      </c>
      <c r="D10" s="20" t="s">
        <v>31</v>
      </c>
      <c r="E10" s="15" t="s">
        <v>26</v>
      </c>
      <c r="F10" s="21"/>
      <c r="G10" s="27"/>
      <c r="H10" s="27"/>
      <c r="I10" s="27"/>
      <c r="J10" s="21">
        <v>43206</v>
      </c>
      <c r="K10" s="27">
        <v>20</v>
      </c>
      <c r="L10" s="27">
        <f>K10*10000</f>
        <v>200000</v>
      </c>
      <c r="M10" s="26">
        <f t="shared" si="0"/>
        <v>895</v>
      </c>
      <c r="N10" s="27">
        <f t="shared" si="1"/>
        <v>6761153</v>
      </c>
      <c r="O10" s="13"/>
    </row>
    <row r="11" spans="1:15" ht="16.5" customHeight="1" x14ac:dyDescent="0.3">
      <c r="A11" s="6">
        <v>6</v>
      </c>
      <c r="B11" s="22" t="s">
        <v>32</v>
      </c>
      <c r="C11" s="23" t="s">
        <v>28</v>
      </c>
      <c r="D11" s="20" t="s">
        <v>35</v>
      </c>
      <c r="E11" s="15" t="s">
        <v>26</v>
      </c>
      <c r="F11" s="21"/>
      <c r="G11" s="27"/>
      <c r="H11" s="27"/>
      <c r="I11" s="27"/>
      <c r="J11" s="21">
        <v>43224</v>
      </c>
      <c r="K11" s="27">
        <v>20</v>
      </c>
      <c r="L11" s="27">
        <f>K11*10000</f>
        <v>200000</v>
      </c>
      <c r="M11" s="26">
        <f t="shared" si="0"/>
        <v>875</v>
      </c>
      <c r="N11" s="27">
        <f t="shared" si="1"/>
        <v>6561153</v>
      </c>
      <c r="O11" s="13"/>
    </row>
    <row r="12" spans="1:15" ht="16.5" customHeight="1" x14ac:dyDescent="0.3">
      <c r="A12" s="6">
        <v>7</v>
      </c>
      <c r="B12" s="22" t="s">
        <v>32</v>
      </c>
      <c r="C12" s="23" t="s">
        <v>28</v>
      </c>
      <c r="D12" s="20" t="s">
        <v>36</v>
      </c>
      <c r="E12" s="15" t="s">
        <v>26</v>
      </c>
      <c r="F12" s="21"/>
      <c r="G12" s="27"/>
      <c r="H12" s="27"/>
      <c r="I12" s="27"/>
      <c r="J12" s="21">
        <v>43224</v>
      </c>
      <c r="K12" s="27">
        <v>30</v>
      </c>
      <c r="L12" s="27">
        <f>K12*10000</f>
        <v>300000</v>
      </c>
      <c r="M12" s="26">
        <f t="shared" si="0"/>
        <v>845</v>
      </c>
      <c r="N12" s="27">
        <f t="shared" si="1"/>
        <v>6261153</v>
      </c>
      <c r="O12" s="13"/>
    </row>
    <row r="13" spans="1:15" ht="16.5" customHeight="1" x14ac:dyDescent="0.3">
      <c r="A13" s="6">
        <v>8</v>
      </c>
      <c r="B13" s="22" t="s">
        <v>17</v>
      </c>
      <c r="C13" s="23" t="s">
        <v>24</v>
      </c>
      <c r="D13" s="15" t="s">
        <v>67</v>
      </c>
      <c r="E13" s="15" t="s">
        <v>26</v>
      </c>
      <c r="F13" s="21">
        <v>43226</v>
      </c>
      <c r="G13" s="26">
        <v>10000</v>
      </c>
      <c r="H13" s="26">
        <v>2492</v>
      </c>
      <c r="I13" s="26">
        <f>G13*H13</f>
        <v>24920000</v>
      </c>
      <c r="J13" s="21"/>
      <c r="K13" s="27"/>
      <c r="L13" s="27"/>
      <c r="M13" s="26">
        <f t="shared" si="0"/>
        <v>3337</v>
      </c>
      <c r="N13" s="27">
        <f t="shared" si="1"/>
        <v>31181153</v>
      </c>
      <c r="O13" s="13"/>
    </row>
    <row r="14" spans="1:15" ht="16.5" customHeight="1" x14ac:dyDescent="0.3">
      <c r="A14" s="6">
        <v>9</v>
      </c>
      <c r="B14" s="22" t="s">
        <v>33</v>
      </c>
      <c r="C14" s="23" t="s">
        <v>37</v>
      </c>
      <c r="D14" s="20" t="s">
        <v>38</v>
      </c>
      <c r="E14" s="15" t="s">
        <v>26</v>
      </c>
      <c r="F14" s="21"/>
      <c r="G14" s="27"/>
      <c r="H14" s="27"/>
      <c r="I14" s="27"/>
      <c r="J14" s="21">
        <v>43234</v>
      </c>
      <c r="K14" s="27">
        <v>120</v>
      </c>
      <c r="L14" s="31">
        <f>K14*10000</f>
        <v>1200000</v>
      </c>
      <c r="M14" s="26">
        <f t="shared" si="0"/>
        <v>3217</v>
      </c>
      <c r="N14" s="27">
        <f t="shared" si="1"/>
        <v>29981153</v>
      </c>
      <c r="O14" s="13"/>
    </row>
    <row r="15" spans="1:15" ht="16.5" customHeight="1" x14ac:dyDescent="0.3">
      <c r="A15" s="6">
        <v>10</v>
      </c>
      <c r="B15" s="22" t="s">
        <v>27</v>
      </c>
      <c r="C15" s="23" t="s">
        <v>37</v>
      </c>
      <c r="D15" s="20" t="s">
        <v>39</v>
      </c>
      <c r="E15" s="15" t="s">
        <v>26</v>
      </c>
      <c r="F15" s="21"/>
      <c r="G15" s="27"/>
      <c r="H15" s="27"/>
      <c r="I15" s="27"/>
      <c r="J15" s="21">
        <v>43234</v>
      </c>
      <c r="K15" s="27">
        <v>750</v>
      </c>
      <c r="L15" s="31">
        <f>K15*10000</f>
        <v>7500000</v>
      </c>
      <c r="M15" s="26">
        <f t="shared" si="0"/>
        <v>2467</v>
      </c>
      <c r="N15" s="27">
        <f t="shared" si="1"/>
        <v>22481153</v>
      </c>
      <c r="O15" s="13"/>
    </row>
    <row r="16" spans="1:15" ht="16.5" customHeight="1" x14ac:dyDescent="0.3">
      <c r="A16" s="6">
        <v>11</v>
      </c>
      <c r="B16" s="22" t="s">
        <v>34</v>
      </c>
      <c r="C16" s="23" t="s">
        <v>37</v>
      </c>
      <c r="D16" s="20" t="s">
        <v>40</v>
      </c>
      <c r="E16" s="15" t="s">
        <v>26</v>
      </c>
      <c r="F16" s="21"/>
      <c r="G16" s="27"/>
      <c r="H16" s="27"/>
      <c r="I16" s="27"/>
      <c r="J16" s="21">
        <v>43235</v>
      </c>
      <c r="K16" s="27">
        <v>857</v>
      </c>
      <c r="L16" s="31">
        <f>K16*10000</f>
        <v>8570000</v>
      </c>
      <c r="M16" s="26">
        <f t="shared" si="0"/>
        <v>1610</v>
      </c>
      <c r="N16" s="27">
        <f t="shared" si="1"/>
        <v>13911153</v>
      </c>
      <c r="O16" s="13"/>
    </row>
    <row r="17" spans="1:15" ht="16.5" customHeight="1" x14ac:dyDescent="0.3">
      <c r="A17" s="6">
        <v>12</v>
      </c>
      <c r="B17" s="22" t="s">
        <v>32</v>
      </c>
      <c r="C17" s="23" t="s">
        <v>37</v>
      </c>
      <c r="D17" s="20" t="s">
        <v>43</v>
      </c>
      <c r="E17" s="20" t="s">
        <v>41</v>
      </c>
      <c r="F17" s="21">
        <v>43237</v>
      </c>
      <c r="G17" s="27">
        <v>6174</v>
      </c>
      <c r="H17" s="27">
        <v>50</v>
      </c>
      <c r="I17" s="27">
        <f>G17*H17</f>
        <v>308700</v>
      </c>
      <c r="J17" s="21"/>
      <c r="K17" s="27"/>
      <c r="L17" s="27"/>
      <c r="M17" s="26">
        <f t="shared" si="0"/>
        <v>1660</v>
      </c>
      <c r="N17" s="27">
        <f t="shared" si="1"/>
        <v>14219853</v>
      </c>
      <c r="O17" s="18"/>
    </row>
    <row r="18" spans="1:15" ht="16.5" customHeight="1" x14ac:dyDescent="0.3">
      <c r="A18" s="6">
        <v>13</v>
      </c>
      <c r="B18" s="22" t="s">
        <v>33</v>
      </c>
      <c r="C18" s="23" t="s">
        <v>37</v>
      </c>
      <c r="D18" s="20" t="s">
        <v>42</v>
      </c>
      <c r="E18" s="20" t="s">
        <v>41</v>
      </c>
      <c r="F18" s="21">
        <v>43244</v>
      </c>
      <c r="G18" s="27">
        <v>6237</v>
      </c>
      <c r="H18" s="27">
        <v>24</v>
      </c>
      <c r="I18" s="27">
        <f>G18*H18</f>
        <v>149688</v>
      </c>
      <c r="J18" s="21"/>
      <c r="K18" s="27"/>
      <c r="L18" s="27"/>
      <c r="M18" s="26">
        <f t="shared" si="0"/>
        <v>1684</v>
      </c>
      <c r="N18" s="27">
        <f t="shared" si="1"/>
        <v>14369541</v>
      </c>
      <c r="O18" s="13"/>
    </row>
    <row r="19" spans="1:15" ht="16.5" customHeight="1" x14ac:dyDescent="0.3">
      <c r="A19" s="6">
        <v>14</v>
      </c>
      <c r="B19" s="22" t="s">
        <v>33</v>
      </c>
      <c r="C19" s="23" t="s">
        <v>37</v>
      </c>
      <c r="D19" s="20" t="s">
        <v>42</v>
      </c>
      <c r="E19" s="20" t="s">
        <v>41</v>
      </c>
      <c r="F19" s="21"/>
      <c r="G19" s="27"/>
      <c r="H19" s="27"/>
      <c r="I19" s="27"/>
      <c r="J19" s="21">
        <v>43248</v>
      </c>
      <c r="K19" s="27">
        <v>24</v>
      </c>
      <c r="L19" s="27">
        <f>I18</f>
        <v>149688</v>
      </c>
      <c r="M19" s="26">
        <f t="shared" si="0"/>
        <v>1660</v>
      </c>
      <c r="N19" s="27">
        <f t="shared" si="1"/>
        <v>14219853</v>
      </c>
      <c r="O19" s="13"/>
    </row>
    <row r="20" spans="1:15" ht="16.5" customHeight="1" x14ac:dyDescent="0.3">
      <c r="A20" s="6">
        <v>15</v>
      </c>
      <c r="B20" s="22" t="s">
        <v>32</v>
      </c>
      <c r="C20" s="23" t="s">
        <v>37</v>
      </c>
      <c r="D20" s="20" t="s">
        <v>43</v>
      </c>
      <c r="E20" s="20" t="s">
        <v>41</v>
      </c>
      <c r="F20" s="21"/>
      <c r="G20" s="27"/>
      <c r="H20" s="27"/>
      <c r="I20" s="27"/>
      <c r="J20" s="21">
        <v>43249</v>
      </c>
      <c r="K20" s="27">
        <v>50</v>
      </c>
      <c r="L20" s="27">
        <f>I17</f>
        <v>308700</v>
      </c>
      <c r="M20" s="26">
        <f t="shared" si="0"/>
        <v>1610</v>
      </c>
      <c r="N20" s="27">
        <f t="shared" si="1"/>
        <v>13911153</v>
      </c>
      <c r="O20" s="13"/>
    </row>
    <row r="21" spans="1:15" ht="16.5" customHeight="1" x14ac:dyDescent="0.3">
      <c r="A21" s="6">
        <v>16</v>
      </c>
      <c r="B21" s="22" t="s">
        <v>44</v>
      </c>
      <c r="C21" s="23" t="s">
        <v>45</v>
      </c>
      <c r="D21" s="20" t="s">
        <v>46</v>
      </c>
      <c r="E21" s="20" t="s">
        <v>41</v>
      </c>
      <c r="F21" s="21">
        <v>43280</v>
      </c>
      <c r="G21" s="27">
        <v>6111</v>
      </c>
      <c r="H21" s="27">
        <v>140</v>
      </c>
      <c r="I21" s="27">
        <f>G21*H21</f>
        <v>855540</v>
      </c>
      <c r="J21" s="21"/>
      <c r="K21" s="27"/>
      <c r="L21" s="27"/>
      <c r="M21" s="26">
        <f t="shared" si="0"/>
        <v>1750</v>
      </c>
      <c r="N21" s="27">
        <f t="shared" si="1"/>
        <v>14766693</v>
      </c>
      <c r="O21" s="13"/>
    </row>
    <row r="22" spans="1:15" ht="16.5" customHeight="1" x14ac:dyDescent="0.3">
      <c r="A22" s="6">
        <v>17</v>
      </c>
      <c r="B22" s="22" t="s">
        <v>44</v>
      </c>
      <c r="C22" s="23" t="s">
        <v>45</v>
      </c>
      <c r="D22" s="20" t="s">
        <v>46</v>
      </c>
      <c r="E22" s="20" t="s">
        <v>41</v>
      </c>
      <c r="F22" s="21"/>
      <c r="G22" s="27"/>
      <c r="H22" s="27"/>
      <c r="I22" s="27"/>
      <c r="J22" s="21">
        <v>43283</v>
      </c>
      <c r="K22" s="27">
        <v>70</v>
      </c>
      <c r="L22" s="27">
        <f>I21/2</f>
        <v>427770</v>
      </c>
      <c r="M22" s="26">
        <f t="shared" si="0"/>
        <v>1680</v>
      </c>
      <c r="N22" s="27">
        <f t="shared" si="1"/>
        <v>14338923</v>
      </c>
      <c r="O22" s="13"/>
    </row>
    <row r="23" spans="1:15" ht="16.5" customHeight="1" x14ac:dyDescent="0.3">
      <c r="A23" s="6">
        <v>18</v>
      </c>
      <c r="B23" s="22" t="s">
        <v>30</v>
      </c>
      <c r="C23" s="23" t="s">
        <v>28</v>
      </c>
      <c r="D23" s="20" t="s">
        <v>47</v>
      </c>
      <c r="E23" s="20" t="s">
        <v>48</v>
      </c>
      <c r="F23" s="21"/>
      <c r="G23" s="27"/>
      <c r="H23" s="27"/>
      <c r="I23" s="27"/>
      <c r="J23" s="21">
        <v>43286</v>
      </c>
      <c r="K23" s="27">
        <v>20</v>
      </c>
      <c r="L23" s="27">
        <v>200000</v>
      </c>
      <c r="M23" s="26">
        <f t="shared" si="0"/>
        <v>1660</v>
      </c>
      <c r="N23" s="27">
        <f t="shared" si="1"/>
        <v>14138923</v>
      </c>
      <c r="O23" s="13"/>
    </row>
    <row r="24" spans="1:15" ht="16.5" customHeight="1" x14ac:dyDescent="0.3">
      <c r="A24" s="6">
        <v>19</v>
      </c>
      <c r="B24" s="22" t="s">
        <v>49</v>
      </c>
      <c r="C24" s="23" t="s">
        <v>50</v>
      </c>
      <c r="D24" s="20" t="s">
        <v>51</v>
      </c>
      <c r="E24" s="20" t="s">
        <v>41</v>
      </c>
      <c r="F24" s="21">
        <v>43291</v>
      </c>
      <c r="G24" s="27">
        <v>10000</v>
      </c>
      <c r="H24" s="27">
        <v>57</v>
      </c>
      <c r="I24" s="27">
        <v>570000</v>
      </c>
      <c r="J24" s="21"/>
      <c r="K24" s="27"/>
      <c r="L24" s="27"/>
      <c r="M24" s="26">
        <f t="shared" si="0"/>
        <v>1717</v>
      </c>
      <c r="N24" s="27">
        <f t="shared" si="1"/>
        <v>14708923</v>
      </c>
      <c r="O24" s="13"/>
    </row>
    <row r="25" spans="1:15" ht="16.5" customHeight="1" x14ac:dyDescent="0.3">
      <c r="A25" s="6">
        <v>20</v>
      </c>
      <c r="B25" s="22" t="s">
        <v>49</v>
      </c>
      <c r="C25" s="23" t="s">
        <v>50</v>
      </c>
      <c r="D25" s="20" t="s">
        <v>51</v>
      </c>
      <c r="E25" s="20" t="s">
        <v>41</v>
      </c>
      <c r="F25" s="21"/>
      <c r="G25" s="27"/>
      <c r="H25" s="27"/>
      <c r="I25" s="27"/>
      <c r="J25" s="21">
        <v>43294</v>
      </c>
      <c r="K25" s="27">
        <v>57</v>
      </c>
      <c r="L25" s="27">
        <v>570000</v>
      </c>
      <c r="M25" s="26">
        <f t="shared" si="0"/>
        <v>1660</v>
      </c>
      <c r="N25" s="27">
        <f t="shared" si="1"/>
        <v>14138923</v>
      </c>
      <c r="O25" s="13"/>
    </row>
    <row r="26" spans="1:15" ht="16.5" customHeight="1" x14ac:dyDescent="0.3">
      <c r="A26" s="6">
        <v>21</v>
      </c>
      <c r="B26" s="22" t="s">
        <v>52</v>
      </c>
      <c r="C26" s="23" t="s">
        <v>53</v>
      </c>
      <c r="D26" s="20" t="s">
        <v>54</v>
      </c>
      <c r="E26" s="20" t="s">
        <v>48</v>
      </c>
      <c r="F26" s="21"/>
      <c r="G26" s="27"/>
      <c r="H26" s="27"/>
      <c r="I26" s="27"/>
      <c r="J26" s="21">
        <v>43299</v>
      </c>
      <c r="K26" s="27">
        <v>450</v>
      </c>
      <c r="L26" s="31">
        <v>4500000</v>
      </c>
      <c r="M26" s="26">
        <f t="shared" si="0"/>
        <v>1210</v>
      </c>
      <c r="N26" s="27">
        <f t="shared" si="1"/>
        <v>9638923</v>
      </c>
      <c r="O26" s="13"/>
    </row>
    <row r="27" spans="1:15" ht="16.5" customHeight="1" x14ac:dyDescent="0.3">
      <c r="A27" s="6">
        <v>22</v>
      </c>
      <c r="B27" s="22" t="s">
        <v>55</v>
      </c>
      <c r="C27" s="23" t="s">
        <v>64</v>
      </c>
      <c r="D27" s="20" t="s">
        <v>68</v>
      </c>
      <c r="E27" s="20" t="s">
        <v>75</v>
      </c>
      <c r="F27" s="21"/>
      <c r="G27" s="27"/>
      <c r="H27" s="27"/>
      <c r="I27" s="27"/>
      <c r="J27" s="21">
        <v>43315</v>
      </c>
      <c r="K27" s="27">
        <v>30</v>
      </c>
      <c r="L27" s="27">
        <v>300000</v>
      </c>
      <c r="M27" s="26">
        <f t="shared" si="0"/>
        <v>1180</v>
      </c>
      <c r="N27" s="27">
        <f t="shared" si="1"/>
        <v>9338923</v>
      </c>
      <c r="O27" s="13"/>
    </row>
    <row r="28" spans="1:15" ht="16.5" customHeight="1" x14ac:dyDescent="0.3">
      <c r="A28" s="6">
        <v>23</v>
      </c>
      <c r="B28" s="22" t="s">
        <v>56</v>
      </c>
      <c r="C28" s="23" t="s">
        <v>45</v>
      </c>
      <c r="D28" s="20" t="s">
        <v>69</v>
      </c>
      <c r="E28" s="20" t="s">
        <v>76</v>
      </c>
      <c r="F28" s="21"/>
      <c r="G28" s="27"/>
      <c r="H28" s="27"/>
      <c r="I28" s="27"/>
      <c r="J28" s="21">
        <v>43318</v>
      </c>
      <c r="K28" s="27">
        <v>72</v>
      </c>
      <c r="L28" s="27">
        <v>439488</v>
      </c>
      <c r="M28" s="26">
        <f t="shared" si="0"/>
        <v>1108</v>
      </c>
      <c r="N28" s="27">
        <f t="shared" si="1"/>
        <v>8899435</v>
      </c>
      <c r="O28" s="13"/>
    </row>
    <row r="29" spans="1:15" x14ac:dyDescent="0.3">
      <c r="A29" s="6">
        <v>24</v>
      </c>
      <c r="B29" s="22" t="s">
        <v>57</v>
      </c>
      <c r="C29" s="23" t="s">
        <v>65</v>
      </c>
      <c r="D29" s="20" t="s">
        <v>70</v>
      </c>
      <c r="E29" s="20" t="s">
        <v>48</v>
      </c>
      <c r="F29" s="21">
        <v>43341</v>
      </c>
      <c r="G29" s="27">
        <v>10000</v>
      </c>
      <c r="H29" s="27">
        <v>29</v>
      </c>
      <c r="I29" s="27">
        <f>G29*H29</f>
        <v>290000</v>
      </c>
      <c r="J29" s="14"/>
      <c r="K29" s="26"/>
      <c r="L29" s="27"/>
      <c r="M29" s="26">
        <f t="shared" si="0"/>
        <v>1137</v>
      </c>
      <c r="N29" s="27">
        <f t="shared" si="1"/>
        <v>9189435</v>
      </c>
      <c r="O29" s="13"/>
    </row>
    <row r="30" spans="1:15" ht="16.5" customHeight="1" x14ac:dyDescent="0.3">
      <c r="A30" s="6">
        <v>25</v>
      </c>
      <c r="B30" s="22" t="s">
        <v>58</v>
      </c>
      <c r="C30" s="23" t="s">
        <v>45</v>
      </c>
      <c r="D30" s="20" t="s">
        <v>71</v>
      </c>
      <c r="E30" s="20" t="s">
        <v>48</v>
      </c>
      <c r="F30" s="21"/>
      <c r="G30" s="27"/>
      <c r="H30" s="27"/>
      <c r="I30" s="27"/>
      <c r="J30" s="14">
        <v>43346</v>
      </c>
      <c r="K30" s="26">
        <v>100</v>
      </c>
      <c r="L30" s="31">
        <v>1000000</v>
      </c>
      <c r="M30" s="26">
        <f t="shared" si="0"/>
        <v>1037</v>
      </c>
      <c r="N30" s="27">
        <f t="shared" si="1"/>
        <v>8189435</v>
      </c>
      <c r="O30" s="13"/>
    </row>
    <row r="31" spans="1:15" ht="16.5" customHeight="1" x14ac:dyDescent="0.3">
      <c r="A31" s="6">
        <v>26</v>
      </c>
      <c r="B31" s="22" t="s">
        <v>59</v>
      </c>
      <c r="C31" s="23" t="s">
        <v>45</v>
      </c>
      <c r="D31" s="20" t="s">
        <v>72</v>
      </c>
      <c r="E31" s="20" t="s">
        <v>48</v>
      </c>
      <c r="F31" s="14"/>
      <c r="G31" s="26"/>
      <c r="H31" s="26"/>
      <c r="I31" s="27"/>
      <c r="J31" s="14">
        <v>43348</v>
      </c>
      <c r="K31" s="26">
        <v>110</v>
      </c>
      <c r="L31" s="31">
        <v>1100000</v>
      </c>
      <c r="M31" s="26">
        <f t="shared" si="0"/>
        <v>927</v>
      </c>
      <c r="N31" s="27">
        <f t="shared" si="1"/>
        <v>7089435</v>
      </c>
      <c r="O31" s="13"/>
    </row>
    <row r="32" spans="1:15" ht="16.5" customHeight="1" x14ac:dyDescent="0.3">
      <c r="A32" s="6">
        <v>27</v>
      </c>
      <c r="B32" s="22" t="s">
        <v>60</v>
      </c>
      <c r="C32" s="23" t="s">
        <v>60</v>
      </c>
      <c r="D32" s="15" t="s">
        <v>66</v>
      </c>
      <c r="E32" s="20" t="s">
        <v>48</v>
      </c>
      <c r="F32" s="14">
        <v>43349</v>
      </c>
      <c r="G32" s="26">
        <v>10000</v>
      </c>
      <c r="H32" s="26">
        <v>1581</v>
      </c>
      <c r="I32" s="26">
        <v>15810000</v>
      </c>
      <c r="J32" s="19"/>
      <c r="K32" s="26"/>
      <c r="L32" s="27"/>
      <c r="M32" s="26">
        <f t="shared" si="0"/>
        <v>2508</v>
      </c>
      <c r="N32" s="27">
        <f t="shared" si="1"/>
        <v>22899435</v>
      </c>
      <c r="O32" s="13"/>
    </row>
    <row r="33" spans="1:15" ht="16.5" customHeight="1" x14ac:dyDescent="0.3">
      <c r="A33" s="6">
        <v>28</v>
      </c>
      <c r="B33" s="22" t="s">
        <v>61</v>
      </c>
      <c r="C33" s="23" t="s">
        <v>50</v>
      </c>
      <c r="D33" s="20" t="s">
        <v>73</v>
      </c>
      <c r="E33" s="20" t="s">
        <v>76</v>
      </c>
      <c r="F33" s="19"/>
      <c r="G33" s="32"/>
      <c r="H33" s="32"/>
      <c r="I33" s="32"/>
      <c r="J33" s="21">
        <v>43356</v>
      </c>
      <c r="K33" s="27">
        <v>50</v>
      </c>
      <c r="L33" s="27">
        <v>242250</v>
      </c>
      <c r="M33" s="26">
        <f t="shared" si="0"/>
        <v>2458</v>
      </c>
      <c r="N33" s="27">
        <f t="shared" si="1"/>
        <v>22657185</v>
      </c>
      <c r="O33" s="13"/>
    </row>
    <row r="34" spans="1:15" ht="16.5" customHeight="1" x14ac:dyDescent="0.3">
      <c r="A34" s="6">
        <v>29</v>
      </c>
      <c r="B34" s="22" t="s">
        <v>62</v>
      </c>
      <c r="C34" s="23" t="s">
        <v>53</v>
      </c>
      <c r="D34" s="20" t="s">
        <v>73</v>
      </c>
      <c r="E34" s="20" t="s">
        <v>48</v>
      </c>
      <c r="F34" s="14"/>
      <c r="G34" s="26"/>
      <c r="H34" s="26"/>
      <c r="I34" s="26"/>
      <c r="J34" s="21">
        <v>43360</v>
      </c>
      <c r="K34" s="27">
        <v>50</v>
      </c>
      <c r="L34" s="27">
        <v>500000</v>
      </c>
      <c r="M34" s="26">
        <f t="shared" si="0"/>
        <v>2408</v>
      </c>
      <c r="N34" s="27">
        <f t="shared" si="1"/>
        <v>22157185</v>
      </c>
      <c r="O34" s="13"/>
    </row>
    <row r="35" spans="1:15" ht="16.5" customHeight="1" x14ac:dyDescent="0.3">
      <c r="A35" s="6">
        <v>30</v>
      </c>
      <c r="B35" s="22" t="s">
        <v>63</v>
      </c>
      <c r="C35" s="23" t="s">
        <v>53</v>
      </c>
      <c r="D35" s="20" t="s">
        <v>74</v>
      </c>
      <c r="E35" s="20" t="s">
        <v>76</v>
      </c>
      <c r="F35" s="14">
        <v>43363</v>
      </c>
      <c r="G35" s="26">
        <f>I35/H35</f>
        <v>6111</v>
      </c>
      <c r="H35" s="26">
        <v>35</v>
      </c>
      <c r="I35" s="26">
        <v>213885</v>
      </c>
      <c r="J35" s="21"/>
      <c r="K35" s="27"/>
      <c r="L35" s="27"/>
      <c r="M35" s="26">
        <f t="shared" si="0"/>
        <v>2443</v>
      </c>
      <c r="N35" s="27">
        <f t="shared" si="1"/>
        <v>22371070</v>
      </c>
      <c r="O35" s="13"/>
    </row>
    <row r="36" spans="1:15" ht="16.5" customHeight="1" x14ac:dyDescent="0.3">
      <c r="A36" s="6">
        <v>31</v>
      </c>
      <c r="B36" s="22" t="s">
        <v>63</v>
      </c>
      <c r="C36" s="23" t="s">
        <v>53</v>
      </c>
      <c r="D36" s="20" t="s">
        <v>74</v>
      </c>
      <c r="E36" s="20" t="s">
        <v>76</v>
      </c>
      <c r="F36" s="14"/>
      <c r="G36" s="26"/>
      <c r="H36" s="26"/>
      <c r="I36" s="26"/>
      <c r="J36" s="21">
        <v>43370</v>
      </c>
      <c r="K36" s="27">
        <v>35</v>
      </c>
      <c r="L36" s="27">
        <v>213885</v>
      </c>
      <c r="M36" s="26">
        <f t="shared" si="0"/>
        <v>2408</v>
      </c>
      <c r="N36" s="27">
        <f t="shared" si="1"/>
        <v>22157185</v>
      </c>
      <c r="O36" s="13"/>
    </row>
    <row r="37" spans="1:15" ht="16.5" customHeight="1" x14ac:dyDescent="0.3">
      <c r="A37" s="6">
        <v>32</v>
      </c>
      <c r="B37" s="22" t="s">
        <v>30</v>
      </c>
      <c r="C37" s="23" t="s">
        <v>28</v>
      </c>
      <c r="D37" s="20" t="s">
        <v>77</v>
      </c>
      <c r="E37" s="20" t="s">
        <v>48</v>
      </c>
      <c r="F37" s="21"/>
      <c r="G37" s="27"/>
      <c r="H37" s="27"/>
      <c r="I37" s="27"/>
      <c r="J37" s="21">
        <v>43381</v>
      </c>
      <c r="K37" s="27">
        <v>20</v>
      </c>
      <c r="L37" s="27">
        <v>200000</v>
      </c>
      <c r="M37" s="26">
        <f t="shared" si="0"/>
        <v>2388</v>
      </c>
      <c r="N37" s="27">
        <f t="shared" si="1"/>
        <v>21957185</v>
      </c>
      <c r="O37" s="13"/>
    </row>
    <row r="38" spans="1:15" ht="16.5" customHeight="1" x14ac:dyDescent="0.3">
      <c r="A38" s="6">
        <v>33</v>
      </c>
      <c r="B38" s="22" t="s">
        <v>27</v>
      </c>
      <c r="C38" s="23" t="s">
        <v>28</v>
      </c>
      <c r="D38" s="20" t="s">
        <v>78</v>
      </c>
      <c r="E38" s="20" t="s">
        <v>48</v>
      </c>
      <c r="F38" s="21"/>
      <c r="G38" s="27"/>
      <c r="H38" s="27"/>
      <c r="I38" s="27"/>
      <c r="J38" s="21">
        <v>43383</v>
      </c>
      <c r="K38" s="27">
        <v>20</v>
      </c>
      <c r="L38" s="27">
        <v>200000</v>
      </c>
      <c r="M38" s="26">
        <f t="shared" si="0"/>
        <v>2368</v>
      </c>
      <c r="N38" s="27">
        <f t="shared" si="1"/>
        <v>21757185</v>
      </c>
      <c r="O38" s="13"/>
    </row>
    <row r="39" spans="1:15" ht="16.5" customHeight="1" x14ac:dyDescent="0.3">
      <c r="A39" s="6">
        <v>34</v>
      </c>
      <c r="B39" s="22" t="s">
        <v>27</v>
      </c>
      <c r="C39" s="23" t="s">
        <v>28</v>
      </c>
      <c r="D39" s="20" t="s">
        <v>78</v>
      </c>
      <c r="E39" s="20" t="s">
        <v>82</v>
      </c>
      <c r="F39" s="21">
        <v>43390</v>
      </c>
      <c r="G39" s="27">
        <f>I39/H39</f>
        <v>4850</v>
      </c>
      <c r="H39" s="27">
        <v>12</v>
      </c>
      <c r="I39" s="27">
        <v>58200</v>
      </c>
      <c r="J39" s="21"/>
      <c r="K39" s="27"/>
      <c r="L39" s="27"/>
      <c r="M39" s="26">
        <f t="shared" si="0"/>
        <v>2380</v>
      </c>
      <c r="N39" s="27">
        <f t="shared" si="1"/>
        <v>21815385</v>
      </c>
      <c r="O39" s="13"/>
    </row>
    <row r="40" spans="1:15" ht="16.5" customHeight="1" x14ac:dyDescent="0.3">
      <c r="A40" s="6">
        <v>35</v>
      </c>
      <c r="B40" s="22" t="s">
        <v>27</v>
      </c>
      <c r="C40" s="23" t="s">
        <v>28</v>
      </c>
      <c r="D40" s="20" t="s">
        <v>78</v>
      </c>
      <c r="E40" s="20" t="s">
        <v>41</v>
      </c>
      <c r="F40" s="21"/>
      <c r="G40" s="27"/>
      <c r="H40" s="27"/>
      <c r="I40" s="27"/>
      <c r="J40" s="21">
        <v>43392</v>
      </c>
      <c r="K40" s="27">
        <v>12</v>
      </c>
      <c r="L40" s="27">
        <v>58200</v>
      </c>
      <c r="M40" s="26">
        <f t="shared" si="0"/>
        <v>2368</v>
      </c>
      <c r="N40" s="27">
        <f t="shared" si="1"/>
        <v>21757185</v>
      </c>
      <c r="O40" s="13"/>
    </row>
    <row r="41" spans="1:15" ht="16.5" customHeight="1" x14ac:dyDescent="0.3">
      <c r="A41" s="6">
        <v>36</v>
      </c>
      <c r="B41" s="22" t="s">
        <v>30</v>
      </c>
      <c r="C41" s="23" t="s">
        <v>28</v>
      </c>
      <c r="D41" s="20" t="s">
        <v>79</v>
      </c>
      <c r="E41" s="20" t="s">
        <v>48</v>
      </c>
      <c r="F41" s="21"/>
      <c r="G41" s="27"/>
      <c r="H41" s="27"/>
      <c r="I41" s="27"/>
      <c r="J41" s="21">
        <v>43402</v>
      </c>
      <c r="K41" s="27">
        <v>30</v>
      </c>
      <c r="L41" s="27">
        <v>300000</v>
      </c>
      <c r="M41" s="26">
        <f t="shared" si="0"/>
        <v>2338</v>
      </c>
      <c r="N41" s="27">
        <f t="shared" si="1"/>
        <v>21457185</v>
      </c>
      <c r="O41" s="13"/>
    </row>
    <row r="42" spans="1:15" ht="16.5" customHeight="1" x14ac:dyDescent="0.3">
      <c r="A42" s="6">
        <v>37</v>
      </c>
      <c r="B42" s="22" t="s">
        <v>30</v>
      </c>
      <c r="C42" s="23" t="s">
        <v>28</v>
      </c>
      <c r="D42" s="20" t="s">
        <v>80</v>
      </c>
      <c r="E42" s="20" t="s">
        <v>48</v>
      </c>
      <c r="F42" s="21"/>
      <c r="G42" s="27"/>
      <c r="H42" s="27"/>
      <c r="I42" s="27"/>
      <c r="J42" s="21">
        <v>43402</v>
      </c>
      <c r="K42" s="27">
        <v>40</v>
      </c>
      <c r="L42" s="27">
        <v>400000</v>
      </c>
      <c r="M42" s="26">
        <f t="shared" si="0"/>
        <v>2298</v>
      </c>
      <c r="N42" s="27">
        <f t="shared" si="1"/>
        <v>21057185</v>
      </c>
      <c r="O42" s="13"/>
    </row>
    <row r="43" spans="1:15" ht="16.5" customHeight="1" x14ac:dyDescent="0.3">
      <c r="A43" s="6">
        <v>38</v>
      </c>
      <c r="B43" s="22" t="s">
        <v>27</v>
      </c>
      <c r="C43" s="23" t="s">
        <v>37</v>
      </c>
      <c r="D43" s="20" t="s">
        <v>81</v>
      </c>
      <c r="E43" s="20" t="s">
        <v>48</v>
      </c>
      <c r="F43" s="21"/>
      <c r="G43" s="27"/>
      <c r="H43" s="27"/>
      <c r="I43" s="27"/>
      <c r="J43" s="21">
        <v>43403</v>
      </c>
      <c r="K43" s="27">
        <v>500</v>
      </c>
      <c r="L43" s="31">
        <v>5000000</v>
      </c>
      <c r="M43" s="26">
        <f t="shared" si="0"/>
        <v>1798</v>
      </c>
      <c r="N43" s="27">
        <f t="shared" si="1"/>
        <v>16057185</v>
      </c>
      <c r="O43" s="13"/>
    </row>
    <row r="44" spans="1:15" ht="16.5" customHeight="1" x14ac:dyDescent="0.3">
      <c r="A44" s="6">
        <v>39</v>
      </c>
      <c r="B44" s="4" t="s">
        <v>83</v>
      </c>
      <c r="C44" s="2" t="s">
        <v>84</v>
      </c>
      <c r="D44" s="15" t="s">
        <v>85</v>
      </c>
      <c r="E44" s="15" t="s">
        <v>48</v>
      </c>
      <c r="F44" s="14"/>
      <c r="G44" s="26"/>
      <c r="H44" s="26"/>
      <c r="I44" s="26"/>
      <c r="J44" s="14">
        <v>43410</v>
      </c>
      <c r="K44" s="26">
        <v>80</v>
      </c>
      <c r="L44" s="26">
        <v>800000</v>
      </c>
      <c r="M44" s="26">
        <f t="shared" si="0"/>
        <v>1718</v>
      </c>
      <c r="N44" s="27">
        <f t="shared" si="1"/>
        <v>15257185</v>
      </c>
      <c r="O44" s="33"/>
    </row>
    <row r="45" spans="1:15" ht="16.5" customHeight="1" x14ac:dyDescent="0.3">
      <c r="A45" s="6">
        <v>40</v>
      </c>
      <c r="B45" s="4" t="s">
        <v>93</v>
      </c>
      <c r="C45" s="2" t="s">
        <v>86</v>
      </c>
      <c r="D45" s="15" t="s">
        <v>87</v>
      </c>
      <c r="E45" s="15" t="s">
        <v>88</v>
      </c>
      <c r="F45" s="14">
        <v>43410</v>
      </c>
      <c r="G45" s="26">
        <v>9334</v>
      </c>
      <c r="H45" s="26">
        <v>80</v>
      </c>
      <c r="I45" s="26">
        <v>746700</v>
      </c>
      <c r="J45" s="14"/>
      <c r="K45" s="26"/>
      <c r="L45" s="26"/>
      <c r="M45" s="26">
        <f t="shared" si="0"/>
        <v>1798</v>
      </c>
      <c r="N45" s="27">
        <f t="shared" si="1"/>
        <v>16003885</v>
      </c>
      <c r="O45" s="7"/>
    </row>
    <row r="46" spans="1:15" ht="16.5" customHeight="1" x14ac:dyDescent="0.3">
      <c r="A46" s="6">
        <v>41</v>
      </c>
      <c r="B46" s="4" t="s">
        <v>89</v>
      </c>
      <c r="C46" s="2" t="s">
        <v>90</v>
      </c>
      <c r="D46" s="15" t="s">
        <v>91</v>
      </c>
      <c r="E46" s="15" t="s">
        <v>92</v>
      </c>
      <c r="F46" s="14"/>
      <c r="G46" s="26"/>
      <c r="H46" s="26"/>
      <c r="I46" s="26"/>
      <c r="J46" s="14">
        <v>43411</v>
      </c>
      <c r="K46" s="26">
        <v>540</v>
      </c>
      <c r="L46" s="30">
        <v>5400000</v>
      </c>
      <c r="M46" s="26">
        <f t="shared" si="0"/>
        <v>1258</v>
      </c>
      <c r="N46" s="27">
        <f t="shared" si="1"/>
        <v>10603885</v>
      </c>
      <c r="O46" s="7"/>
    </row>
    <row r="47" spans="1:15" ht="16.5" customHeight="1" x14ac:dyDescent="0.3">
      <c r="A47" s="6">
        <v>42</v>
      </c>
      <c r="B47" s="4" t="s">
        <v>93</v>
      </c>
      <c r="C47" s="2" t="s">
        <v>86</v>
      </c>
      <c r="D47" s="15" t="s">
        <v>87</v>
      </c>
      <c r="E47" s="15" t="s">
        <v>88</v>
      </c>
      <c r="F47" s="14"/>
      <c r="G47" s="26"/>
      <c r="H47" s="26"/>
      <c r="I47" s="26"/>
      <c r="J47" s="14">
        <v>43417</v>
      </c>
      <c r="K47" s="26">
        <v>80</v>
      </c>
      <c r="L47" s="26">
        <v>746700</v>
      </c>
      <c r="M47" s="26">
        <f t="shared" si="0"/>
        <v>1178</v>
      </c>
      <c r="N47" s="27">
        <f t="shared" si="1"/>
        <v>9857185</v>
      </c>
      <c r="O47" s="7"/>
    </row>
    <row r="48" spans="1:15" ht="16.5" customHeight="1" x14ac:dyDescent="0.3">
      <c r="A48" s="6">
        <v>43</v>
      </c>
      <c r="B48" s="4" t="s">
        <v>94</v>
      </c>
      <c r="C48" s="2" t="s">
        <v>95</v>
      </c>
      <c r="D48" s="15" t="s">
        <v>96</v>
      </c>
      <c r="E48" s="15" t="s">
        <v>92</v>
      </c>
      <c r="F48" s="14"/>
      <c r="G48" s="26"/>
      <c r="H48" s="26"/>
      <c r="I48" s="26"/>
      <c r="J48" s="14">
        <v>43419</v>
      </c>
      <c r="K48" s="26">
        <v>440</v>
      </c>
      <c r="L48" s="31">
        <v>4400000</v>
      </c>
      <c r="M48" s="26">
        <f t="shared" si="0"/>
        <v>738</v>
      </c>
      <c r="N48" s="27">
        <f t="shared" si="1"/>
        <v>5457185</v>
      </c>
      <c r="O48" s="7"/>
    </row>
    <row r="49" spans="1:15" ht="31.5" customHeight="1" thickBot="1" x14ac:dyDescent="0.35">
      <c r="A49" s="34" t="s">
        <v>10</v>
      </c>
      <c r="B49" s="35"/>
      <c r="C49" s="35"/>
      <c r="D49" s="35"/>
      <c r="E49" s="35"/>
      <c r="F49" s="24"/>
      <c r="G49" s="28"/>
      <c r="H49" s="28">
        <f>SUM(H6:H48)</f>
        <v>6322</v>
      </c>
      <c r="I49" s="28">
        <f>SUM(I6:I48)</f>
        <v>59041431</v>
      </c>
      <c r="J49" s="11"/>
      <c r="K49" s="28">
        <f>SUM(K6:K48)</f>
        <v>5584</v>
      </c>
      <c r="L49" s="28">
        <f>SUM(L6:L48)</f>
        <v>53584246</v>
      </c>
      <c r="M49" s="28">
        <f>H49-K49</f>
        <v>738</v>
      </c>
      <c r="N49" s="28">
        <f>I49-L49</f>
        <v>5457185</v>
      </c>
      <c r="O49" s="12"/>
    </row>
    <row r="51" spans="1:15" x14ac:dyDescent="0.3">
      <c r="M51" s="16"/>
    </row>
    <row r="53" spans="1:15" x14ac:dyDescent="0.3">
      <c r="N53" s="17"/>
      <c r="O53" s="17"/>
    </row>
    <row r="55" spans="1:15" x14ac:dyDescent="0.3">
      <c r="N55" s="16"/>
    </row>
  </sheetData>
  <autoFilter ref="A5:O5"/>
  <mergeCells count="13">
    <mergeCell ref="A49:E49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8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2018-08-29T05:33:30Z</cp:lastPrinted>
  <dcterms:created xsi:type="dcterms:W3CDTF">2014-04-03T02:30:06Z</dcterms:created>
  <dcterms:modified xsi:type="dcterms:W3CDTF">2019-01-18T05:53:05Z</dcterms:modified>
</cp:coreProperties>
</file>