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자금운용팀\★☆지출업무\상품권\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  <sheet name="코로나19국민관광상품권" sheetId="6" r:id="rId3"/>
  </sheets>
  <definedNames>
    <definedName name="_xlnm._FilterDatabase" localSheetId="1" hidden="1">문화상품권!$A$5:$O$5</definedName>
    <definedName name="_xlnm._FilterDatabase" localSheetId="0" hidden="1">온누리상품권!$A$5:$O$5</definedName>
    <definedName name="_xlnm._FilterDatabase" localSheetId="2" hidden="1">코로나19국민관광상품권!$A$5:$O$5</definedName>
  </definedNames>
  <calcPr calcId="162913"/>
</workbook>
</file>

<file path=xl/calcChain.xml><?xml version="1.0" encoding="utf-8"?>
<calcChain xmlns="http://schemas.openxmlformats.org/spreadsheetml/2006/main">
  <c r="N17" i="3" l="1"/>
  <c r="L18" i="3"/>
  <c r="K18" i="3"/>
  <c r="I18" i="3"/>
  <c r="H18" i="3"/>
  <c r="M16" i="3"/>
  <c r="N16" i="3"/>
  <c r="M17" i="3"/>
  <c r="I16" i="3"/>
  <c r="I17" i="3"/>
  <c r="K11" i="6"/>
  <c r="H11" i="6"/>
  <c r="L11" i="6"/>
  <c r="I11" i="6"/>
  <c r="I10" i="6"/>
  <c r="N18" i="3" l="1"/>
  <c r="N15" i="3"/>
  <c r="M15" i="3"/>
  <c r="I12" i="3" l="1"/>
  <c r="M8" i="6"/>
  <c r="M9" i="6" s="1"/>
  <c r="I8" i="6"/>
  <c r="M18" i="3" l="1"/>
  <c r="I6" i="3" l="1"/>
  <c r="M7" i="6"/>
  <c r="M6" i="6"/>
  <c r="I6" i="6"/>
  <c r="N6" i="6" s="1"/>
  <c r="N7" i="6" s="1"/>
  <c r="N8" i="6" s="1"/>
  <c r="N9" i="6" s="1"/>
  <c r="L7" i="5"/>
  <c r="K7" i="5"/>
  <c r="M7" i="5" s="1"/>
  <c r="H7" i="5"/>
  <c r="M6" i="5"/>
  <c r="I6" i="5"/>
  <c r="I7" i="5" s="1"/>
  <c r="N7" i="5" s="1"/>
  <c r="M11" i="6" l="1"/>
  <c r="N6" i="5"/>
  <c r="N11" i="6"/>
  <c r="M6" i="3" l="1"/>
  <c r="M7" i="3" s="1"/>
  <c r="M8" i="3" s="1"/>
  <c r="M9" i="3" s="1"/>
  <c r="M10" i="3" s="1"/>
  <c r="M11" i="3" s="1"/>
  <c r="M12" i="3" s="1"/>
  <c r="M13" i="3" s="1"/>
  <c r="M14" i="3" s="1"/>
  <c r="N6" i="3" l="1"/>
  <c r="N7" i="3" s="1"/>
  <c r="N8" i="3" s="1"/>
  <c r="N9" i="3" s="1"/>
  <c r="N10" i="3" s="1"/>
  <c r="N11" i="3" s="1"/>
  <c r="N12" i="3" s="1"/>
  <c r="N13" i="3" s="1"/>
  <c r="N14" i="3" s="1"/>
</calcChain>
</file>

<file path=xl/sharedStrings.xml><?xml version="1.0" encoding="utf-8"?>
<sst xmlns="http://schemas.openxmlformats.org/spreadsheetml/2006/main" count="171" uniqueCount="82">
  <si>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</si>
  <si>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</si>
  <si>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</si>
  <si>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</si>
  <si>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</si>
  <si>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</si>
  <si>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</si>
  <si>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</si>
  <si>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</si>
  <si>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</si>
  <si>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</si>
  <si>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</si>
  <si>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</si>
  <si>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</si>
  <si>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</si>
  <si>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</si>
  <si>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</si>
  <si>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</si>
  <si>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</si>
  <si>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</si>
  <si>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2019년도 잔량 이월</t>
    <phoneticPr fontId="3" type="noConversion"/>
  </si>
  <si>
    <t>문화</t>
    <phoneticPr fontId="3" type="noConversion"/>
  </si>
  <si>
    <t>금융기획실</t>
    <phoneticPr fontId="3" type="noConversion"/>
  </si>
  <si>
    <t>사:포상비</t>
    <phoneticPr fontId="3" type="noConversion"/>
  </si>
  <si>
    <t>영업부서포상</t>
    <phoneticPr fontId="3" type="noConversion"/>
  </si>
  <si>
    <t>온누리</t>
    <phoneticPr fontId="3" type="noConversion"/>
  </si>
  <si>
    <t>-</t>
    <phoneticPr fontId="3" type="noConversion"/>
  </si>
  <si>
    <t>2020.03.03.</t>
    <phoneticPr fontId="3" type="noConversion"/>
  </si>
  <si>
    <t>기획조정실</t>
    <phoneticPr fontId="3" type="noConversion"/>
  </si>
  <si>
    <t>경:포상비</t>
    <phoneticPr fontId="3" type="noConversion"/>
  </si>
  <si>
    <t>예산성과금 포상</t>
    <phoneticPr fontId="3" type="noConversion"/>
  </si>
  <si>
    <t>온누리</t>
    <phoneticPr fontId="3" type="noConversion"/>
  </si>
  <si>
    <t>-</t>
    <phoneticPr fontId="3" type="noConversion"/>
  </si>
  <si>
    <t>2020.04.07.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</si>
  <si>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</si>
  <si>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</si>
  <si>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상품권 구매 및 사용내역(코로나19 극복 국민관광상품권)</t>
    <phoneticPr fontId="3" type="noConversion"/>
  </si>
  <si>
    <t>국민관광</t>
    <phoneticPr fontId="3" type="noConversion"/>
  </si>
  <si>
    <t>홍보비서실</t>
    <phoneticPr fontId="3" type="noConversion"/>
  </si>
  <si>
    <t>정부정책홍보협조우수부서 포상</t>
    <phoneticPr fontId="3" type="noConversion"/>
  </si>
  <si>
    <t>-</t>
    <phoneticPr fontId="3" type="noConversion"/>
  </si>
  <si>
    <t>2020.05.20.</t>
    <phoneticPr fontId="3" type="noConversion"/>
  </si>
  <si>
    <t>경영관리처</t>
    <phoneticPr fontId="3" type="noConversion"/>
  </si>
  <si>
    <t>경영전략회의 우수부서 포상</t>
    <phoneticPr fontId="3" type="noConversion"/>
  </si>
  <si>
    <t>2020.05.25.</t>
    <phoneticPr fontId="3" type="noConversion"/>
  </si>
  <si>
    <t>2020.05.25</t>
    <phoneticPr fontId="3" type="noConversion"/>
  </si>
  <si>
    <t>경영관리처</t>
    <phoneticPr fontId="3" type="noConversion"/>
  </si>
  <si>
    <t>복리후생비</t>
    <phoneticPr fontId="3" type="noConversion"/>
  </si>
  <si>
    <t>창립기념일</t>
    <phoneticPr fontId="3" type="noConversion"/>
  </si>
  <si>
    <t>온누리</t>
    <phoneticPr fontId="3" type="noConversion"/>
  </si>
  <si>
    <t>2020.06.29.</t>
    <phoneticPr fontId="3" type="noConversion"/>
  </si>
  <si>
    <t>주택도시금융연구원</t>
    <phoneticPr fontId="3" type="noConversion"/>
  </si>
  <si>
    <t>사:지급수수료</t>
    <phoneticPr fontId="3" type="noConversion"/>
  </si>
  <si>
    <t>연구지원금 지급</t>
    <phoneticPr fontId="3" type="noConversion"/>
  </si>
  <si>
    <t>2020.07.29.</t>
    <phoneticPr fontId="3" type="noConversion"/>
  </si>
  <si>
    <t>2020.08.06.</t>
    <phoneticPr fontId="3" type="noConversion"/>
  </si>
  <si>
    <t>2020.08.14</t>
    <phoneticPr fontId="3" type="noConversion"/>
  </si>
  <si>
    <t>-</t>
    <phoneticPr fontId="3" type="noConversion"/>
  </si>
  <si>
    <t>상품권</t>
    <phoneticPr fontId="3" type="noConversion"/>
  </si>
  <si>
    <t>2020년도 1차 통합구매</t>
    <phoneticPr fontId="3" type="noConversion"/>
  </si>
  <si>
    <t>2020.08.07.</t>
    <phoneticPr fontId="3" type="noConversion"/>
  </si>
  <si>
    <t>혁신성과처</t>
    <phoneticPr fontId="3" type="noConversion"/>
  </si>
  <si>
    <t>사:포상비</t>
    <phoneticPr fontId="3" type="noConversion"/>
  </si>
  <si>
    <t>cs마일리지 포상</t>
    <phoneticPr fontId="3" type="noConversion"/>
  </si>
  <si>
    <t>2020.08.10.</t>
    <phoneticPr fontId="3" type="noConversion"/>
  </si>
  <si>
    <t>고객만족도 조사 우수부서 포상</t>
    <phoneticPr fontId="3" type="noConversion"/>
  </si>
  <si>
    <t>2020.08.26.</t>
    <phoneticPr fontId="3" type="noConversion"/>
  </si>
  <si>
    <t>채권관리실</t>
    <phoneticPr fontId="3" type="noConversion"/>
  </si>
  <si>
    <t>개인채무자 재기지원제도 공모전</t>
    <phoneticPr fontId="3" type="noConversion"/>
  </si>
  <si>
    <t>2020.10.14.</t>
    <phoneticPr fontId="3" type="noConversion"/>
  </si>
  <si>
    <t>(2020.11.30. 기준)</t>
    <phoneticPr fontId="3" type="noConversion"/>
  </si>
  <si>
    <t>혁신성과처</t>
    <phoneticPr fontId="3" type="noConversion"/>
  </si>
  <si>
    <t>사:판촉비</t>
    <phoneticPr fontId="3" type="noConversion"/>
  </si>
  <si>
    <t>고객패널우수포상</t>
    <phoneticPr fontId="3" type="noConversion"/>
  </si>
  <si>
    <t>2020.10.06</t>
    <phoneticPr fontId="3" type="noConversion"/>
  </si>
  <si>
    <t>2020.10.06.</t>
    <phoneticPr fontId="3" type="noConversion"/>
  </si>
  <si>
    <t>심사평가처</t>
    <phoneticPr fontId="3" type="noConversion"/>
  </si>
  <si>
    <t>리스크관리실</t>
    <phoneticPr fontId="3" type="noConversion"/>
  </si>
  <si>
    <t>사후관리아이디어 및 업무노하우 공모전</t>
    <phoneticPr fontId="3" type="noConversion"/>
  </si>
  <si>
    <t>리스크아이디어 공모전</t>
    <phoneticPr fontId="3" type="noConversion"/>
  </si>
  <si>
    <t>2020.11.11.</t>
    <phoneticPr fontId="3" type="noConversion"/>
  </si>
  <si>
    <t>2020.11.16.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</si>
</sst>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35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70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20</v>
      </c>
      <c r="E6" s="14" t="s">
        <v>19</v>
      </c>
      <c r="F6" s="13" t="s">
        <v>16</v>
      </c>
      <c r="G6" s="20">
        <v>10000</v>
      </c>
      <c r="H6" s="20">
        <v>1782</v>
      </c>
      <c r="I6" s="20">
        <f>G6*H6</f>
        <v>17820000</v>
      </c>
      <c r="J6" s="13" t="s">
        <v>18</v>
      </c>
      <c r="K6" s="20">
        <v>0</v>
      </c>
      <c r="L6" s="20">
        <v>0</v>
      </c>
      <c r="M6" s="20">
        <f>H6</f>
        <v>1782</v>
      </c>
      <c r="N6" s="20">
        <f>I6</f>
        <v>17820000</v>
      </c>
      <c r="O6" s="7"/>
    </row>
    <row r="7" spans="1:15" x14ac:dyDescent="0.3">
      <c r="A7" s="23">
        <v>2</v>
      </c>
      <c r="B7" s="17" t="s">
        <v>22</v>
      </c>
      <c r="C7" s="18" t="s">
        <v>23</v>
      </c>
      <c r="D7" s="14" t="s">
        <v>24</v>
      </c>
      <c r="E7" s="14" t="s">
        <v>25</v>
      </c>
      <c r="F7" s="13" t="s">
        <v>26</v>
      </c>
      <c r="G7" s="26">
        <v>0</v>
      </c>
      <c r="H7" s="20">
        <v>0</v>
      </c>
      <c r="I7" s="20">
        <v>0</v>
      </c>
      <c r="J7" s="13" t="s">
        <v>27</v>
      </c>
      <c r="K7" s="20">
        <v>300</v>
      </c>
      <c r="L7" s="20">
        <v>3000000</v>
      </c>
      <c r="M7" s="20">
        <f>M6-K7+H7</f>
        <v>1482</v>
      </c>
      <c r="N7" s="20">
        <f>N6-L7+I7</f>
        <v>14820000</v>
      </c>
      <c r="O7" s="12"/>
    </row>
    <row r="8" spans="1:15" x14ac:dyDescent="0.3">
      <c r="A8" s="23">
        <v>3</v>
      </c>
      <c r="B8" s="17" t="s">
        <v>28</v>
      </c>
      <c r="C8" s="18" t="s">
        <v>29</v>
      </c>
      <c r="D8" s="24" t="s">
        <v>30</v>
      </c>
      <c r="E8" s="24" t="s">
        <v>31</v>
      </c>
      <c r="F8" s="25" t="s">
        <v>32</v>
      </c>
      <c r="G8" s="28">
        <v>0</v>
      </c>
      <c r="H8" s="21">
        <v>0</v>
      </c>
      <c r="I8" s="21">
        <v>0</v>
      </c>
      <c r="J8" s="25" t="s">
        <v>33</v>
      </c>
      <c r="K8" s="21">
        <v>420</v>
      </c>
      <c r="L8" s="21">
        <v>4200000</v>
      </c>
      <c r="M8" s="20">
        <f t="shared" ref="M8:M10" si="0">M7-K8+H8</f>
        <v>1062</v>
      </c>
      <c r="N8" s="20">
        <f>N7-L8+I8</f>
        <v>10620000</v>
      </c>
      <c r="O8" s="12"/>
    </row>
    <row r="9" spans="1:15" x14ac:dyDescent="0.3">
      <c r="A9" s="23">
        <v>4</v>
      </c>
      <c r="B9" s="17" t="s">
        <v>38</v>
      </c>
      <c r="C9" s="18" t="s">
        <v>29</v>
      </c>
      <c r="D9" s="24" t="s">
        <v>39</v>
      </c>
      <c r="E9" s="24" t="s">
        <v>19</v>
      </c>
      <c r="F9" s="25" t="s">
        <v>40</v>
      </c>
      <c r="G9" s="28">
        <v>0</v>
      </c>
      <c r="H9" s="21">
        <v>0</v>
      </c>
      <c r="I9" s="21">
        <v>0</v>
      </c>
      <c r="J9" s="25" t="s">
        <v>41</v>
      </c>
      <c r="K9" s="21">
        <v>200</v>
      </c>
      <c r="L9" s="21">
        <v>2000000</v>
      </c>
      <c r="M9" s="20">
        <f t="shared" si="0"/>
        <v>862</v>
      </c>
      <c r="N9" s="20">
        <f t="shared" ref="N9" si="1">N8-L9+I9</f>
        <v>8620000</v>
      </c>
      <c r="O9" s="12"/>
    </row>
    <row r="10" spans="1:15" x14ac:dyDescent="0.3">
      <c r="A10" s="23">
        <v>5</v>
      </c>
      <c r="B10" s="17" t="s">
        <v>46</v>
      </c>
      <c r="C10" s="18" t="s">
        <v>47</v>
      </c>
      <c r="D10" s="24" t="s">
        <v>48</v>
      </c>
      <c r="E10" s="24" t="s">
        <v>49</v>
      </c>
      <c r="F10" s="25" t="s">
        <v>50</v>
      </c>
      <c r="G10" s="28">
        <v>10000</v>
      </c>
      <c r="H10" s="21">
        <v>12165</v>
      </c>
      <c r="I10" s="21">
        <v>121650000</v>
      </c>
      <c r="J10" s="25" t="s">
        <v>50</v>
      </c>
      <c r="K10" s="21">
        <v>12165</v>
      </c>
      <c r="L10" s="21">
        <v>121650000</v>
      </c>
      <c r="M10" s="20">
        <f t="shared" si="0"/>
        <v>862</v>
      </c>
      <c r="N10" s="20">
        <f>N9-L10+I10</f>
        <v>8620000</v>
      </c>
      <c r="O10" s="12"/>
    </row>
    <row r="11" spans="1:15" ht="15.75" customHeight="1" x14ac:dyDescent="0.3">
      <c r="A11" s="23">
        <v>6</v>
      </c>
      <c r="B11" s="17" t="s">
        <v>51</v>
      </c>
      <c r="C11" s="18" t="s">
        <v>52</v>
      </c>
      <c r="D11" s="24" t="s">
        <v>53</v>
      </c>
      <c r="E11" s="24" t="s">
        <v>19</v>
      </c>
      <c r="F11" s="25" t="s">
        <v>57</v>
      </c>
      <c r="G11" s="28">
        <v>0</v>
      </c>
      <c r="H11" s="21">
        <v>0</v>
      </c>
      <c r="I11" s="21">
        <v>0</v>
      </c>
      <c r="J11" s="25" t="s">
        <v>54</v>
      </c>
      <c r="K11" s="21">
        <v>100</v>
      </c>
      <c r="L11" s="21">
        <v>1000000</v>
      </c>
      <c r="M11" s="20">
        <f t="shared" ref="M11:M14" si="2">M10-K11+H11</f>
        <v>762</v>
      </c>
      <c r="N11" s="20">
        <f>N10-L11+I11</f>
        <v>7620000</v>
      </c>
      <c r="O11" s="12"/>
    </row>
    <row r="12" spans="1:15" ht="15.75" customHeight="1" x14ac:dyDescent="0.3">
      <c r="A12" s="23">
        <v>7</v>
      </c>
      <c r="B12" s="17" t="s">
        <v>42</v>
      </c>
      <c r="C12" s="18" t="s">
        <v>58</v>
      </c>
      <c r="D12" s="24" t="s">
        <v>59</v>
      </c>
      <c r="E12" s="24" t="s">
        <v>19</v>
      </c>
      <c r="F12" s="25" t="s">
        <v>60</v>
      </c>
      <c r="G12" s="28">
        <v>10000</v>
      </c>
      <c r="H12" s="21">
        <v>978</v>
      </c>
      <c r="I12" s="21">
        <f>G12*H12</f>
        <v>9780000</v>
      </c>
      <c r="J12" s="25" t="s">
        <v>57</v>
      </c>
      <c r="K12" s="21">
        <v>0</v>
      </c>
      <c r="L12" s="21">
        <v>0</v>
      </c>
      <c r="M12" s="20">
        <f t="shared" si="2"/>
        <v>1740</v>
      </c>
      <c r="N12" s="20">
        <f t="shared" ref="N12:N14" si="3">N11-L12+I12</f>
        <v>17400000</v>
      </c>
      <c r="O12" s="12"/>
    </row>
    <row r="13" spans="1:15" ht="15.75" customHeight="1" x14ac:dyDescent="0.3">
      <c r="A13" s="23">
        <v>8</v>
      </c>
      <c r="B13" s="17" t="s">
        <v>61</v>
      </c>
      <c r="C13" s="18" t="s">
        <v>62</v>
      </c>
      <c r="D13" s="24" t="s">
        <v>63</v>
      </c>
      <c r="E13" s="24" t="s">
        <v>19</v>
      </c>
      <c r="F13" s="25" t="s">
        <v>57</v>
      </c>
      <c r="G13" s="28">
        <v>0</v>
      </c>
      <c r="H13" s="21">
        <v>0</v>
      </c>
      <c r="I13" s="21">
        <v>0</v>
      </c>
      <c r="J13" s="25" t="s">
        <v>64</v>
      </c>
      <c r="K13" s="21">
        <v>90</v>
      </c>
      <c r="L13" s="21">
        <v>900000</v>
      </c>
      <c r="M13" s="20">
        <f t="shared" si="2"/>
        <v>1650</v>
      </c>
      <c r="N13" s="20">
        <f t="shared" si="3"/>
        <v>16500000</v>
      </c>
      <c r="O13" s="12"/>
    </row>
    <row r="14" spans="1:15" ht="15.75" customHeight="1" x14ac:dyDescent="0.3">
      <c r="A14" s="23">
        <v>9</v>
      </c>
      <c r="B14" s="17" t="s">
        <v>61</v>
      </c>
      <c r="C14" s="18" t="s">
        <v>62</v>
      </c>
      <c r="D14" s="24" t="s">
        <v>65</v>
      </c>
      <c r="E14" s="24" t="s">
        <v>19</v>
      </c>
      <c r="F14" s="25" t="s">
        <v>57</v>
      </c>
      <c r="G14" s="28">
        <v>0</v>
      </c>
      <c r="H14" s="21">
        <v>0</v>
      </c>
      <c r="I14" s="21">
        <v>0</v>
      </c>
      <c r="J14" s="25" t="s">
        <v>66</v>
      </c>
      <c r="K14" s="21">
        <v>400</v>
      </c>
      <c r="L14" s="21">
        <v>4000000</v>
      </c>
      <c r="M14" s="20">
        <f t="shared" si="2"/>
        <v>1250</v>
      </c>
      <c r="N14" s="20">
        <f t="shared" si="3"/>
        <v>12500000</v>
      </c>
      <c r="O14" s="12"/>
    </row>
    <row r="15" spans="1:15" ht="15.75" customHeight="1" x14ac:dyDescent="0.3">
      <c r="A15" s="23">
        <v>10</v>
      </c>
      <c r="B15" s="17" t="s">
        <v>67</v>
      </c>
      <c r="C15" s="18" t="s">
        <v>23</v>
      </c>
      <c r="D15" s="24" t="s">
        <v>68</v>
      </c>
      <c r="E15" s="24" t="s">
        <v>19</v>
      </c>
      <c r="F15" s="25"/>
      <c r="G15" s="28"/>
      <c r="H15" s="21"/>
      <c r="I15" s="21"/>
      <c r="J15" s="25" t="s">
        <v>69</v>
      </c>
      <c r="K15" s="21">
        <v>50</v>
      </c>
      <c r="L15" s="21">
        <v>500000</v>
      </c>
      <c r="M15" s="20">
        <f t="shared" ref="M15" si="4">M14-K15+H15</f>
        <v>1200</v>
      </c>
      <c r="N15" s="20">
        <f t="shared" ref="N15" si="5">N14-L15+I15</f>
        <v>12000000</v>
      </c>
      <c r="O15" s="12"/>
    </row>
    <row r="16" spans="1:15" ht="15.75" customHeight="1" x14ac:dyDescent="0.3">
      <c r="A16" s="23">
        <v>11</v>
      </c>
      <c r="B16" s="17" t="s">
        <v>76</v>
      </c>
      <c r="C16" s="18" t="s">
        <v>23</v>
      </c>
      <c r="D16" s="24" t="s">
        <v>78</v>
      </c>
      <c r="E16" s="24" t="s">
        <v>19</v>
      </c>
      <c r="F16" s="25"/>
      <c r="G16" s="28"/>
      <c r="H16" s="21"/>
      <c r="I16" s="21">
        <f>G16*H16</f>
        <v>0</v>
      </c>
      <c r="J16" s="25" t="s">
        <v>80</v>
      </c>
      <c r="K16" s="21">
        <v>50</v>
      </c>
      <c r="L16" s="21">
        <v>500000</v>
      </c>
      <c r="M16" s="20">
        <f t="shared" ref="M16:M17" si="6">M15-K16+H16</f>
        <v>1150</v>
      </c>
      <c r="N16" s="20">
        <f t="shared" ref="N16:N17" si="7">N15-L16+I16</f>
        <v>11500000</v>
      </c>
      <c r="O16" s="12"/>
    </row>
    <row r="17" spans="1:15" ht="15.75" customHeight="1" x14ac:dyDescent="0.3">
      <c r="A17" s="23">
        <v>12</v>
      </c>
      <c r="B17" s="17" t="s">
        <v>77</v>
      </c>
      <c r="C17" s="18" t="s">
        <v>23</v>
      </c>
      <c r="D17" s="24" t="s">
        <v>79</v>
      </c>
      <c r="E17" s="24" t="s">
        <v>19</v>
      </c>
      <c r="F17" s="25" t="s">
        <v>81</v>
      </c>
      <c r="G17" s="28">
        <v>10000</v>
      </c>
      <c r="H17" s="21">
        <v>50</v>
      </c>
      <c r="I17" s="21">
        <f>G17*H17</f>
        <v>500000</v>
      </c>
      <c r="J17" s="25" t="s">
        <v>81</v>
      </c>
      <c r="K17" s="21">
        <v>50</v>
      </c>
      <c r="L17" s="21">
        <v>500000</v>
      </c>
      <c r="M17" s="20">
        <f t="shared" si="6"/>
        <v>1150</v>
      </c>
      <c r="N17" s="20">
        <f>N16-L17+I17</f>
        <v>11500000</v>
      </c>
      <c r="O17" s="12"/>
    </row>
    <row r="18" spans="1:15" ht="31.5" customHeight="1" thickBot="1" x14ac:dyDescent="0.35">
      <c r="A18" s="29" t="s">
        <v>10</v>
      </c>
      <c r="B18" s="30"/>
      <c r="C18" s="30"/>
      <c r="D18" s="30"/>
      <c r="E18" s="30"/>
      <c r="F18" s="19"/>
      <c r="G18" s="22"/>
      <c r="H18" s="22">
        <f>SUM(H6:H17)</f>
        <v>14975</v>
      </c>
      <c r="I18" s="22">
        <f>SUM(I6:I17)</f>
        <v>149750000</v>
      </c>
      <c r="J18" s="22"/>
      <c r="K18" s="22">
        <f>SUM(K6:K17)</f>
        <v>13825</v>
      </c>
      <c r="L18" s="22">
        <f>SUM(L6:L17)</f>
        <v>138250000</v>
      </c>
      <c r="M18" s="22">
        <f>H18-K18</f>
        <v>1150</v>
      </c>
      <c r="N18" s="22">
        <f>I18-L18</f>
        <v>11500000</v>
      </c>
      <c r="O18" s="11"/>
    </row>
    <row r="20" spans="1:15" x14ac:dyDescent="0.3">
      <c r="M20" s="15"/>
    </row>
    <row r="22" spans="1:15" x14ac:dyDescent="0.3">
      <c r="N22" s="16"/>
      <c r="O22" s="16"/>
    </row>
    <row r="24" spans="1:15" x14ac:dyDescent="0.3">
      <c r="N24" s="15"/>
    </row>
  </sheetData>
  <autoFilter ref="A5:O5"/>
  <mergeCells count="13">
    <mergeCell ref="A18:E18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34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70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3">
        <v>1</v>
      </c>
      <c r="B6" s="17" t="s">
        <v>16</v>
      </c>
      <c r="C6" s="18" t="s">
        <v>16</v>
      </c>
      <c r="D6" s="24" t="s">
        <v>20</v>
      </c>
      <c r="E6" s="24" t="s">
        <v>21</v>
      </c>
      <c r="F6" s="25" t="s">
        <v>16</v>
      </c>
      <c r="G6" s="21">
        <v>9300</v>
      </c>
      <c r="H6" s="21">
        <v>12</v>
      </c>
      <c r="I6" s="21">
        <f>G6*H6</f>
        <v>111600</v>
      </c>
      <c r="J6" s="25"/>
      <c r="K6" s="21">
        <v>0</v>
      </c>
      <c r="L6" s="21">
        <v>0</v>
      </c>
      <c r="M6" s="21">
        <f>H6</f>
        <v>12</v>
      </c>
      <c r="N6" s="21">
        <f>I6</f>
        <v>111600</v>
      </c>
      <c r="O6" s="12"/>
    </row>
    <row r="7" spans="1:15" ht="31.5" customHeight="1" thickBot="1" x14ac:dyDescent="0.35">
      <c r="A7" s="29" t="s">
        <v>10</v>
      </c>
      <c r="B7" s="30"/>
      <c r="C7" s="30"/>
      <c r="D7" s="30"/>
      <c r="E7" s="30"/>
      <c r="F7" s="27"/>
      <c r="G7" s="22"/>
      <c r="H7" s="22">
        <f>SUM(H6:H6)</f>
        <v>12</v>
      </c>
      <c r="I7" s="22">
        <f>SUM(I6:I6)</f>
        <v>111600</v>
      </c>
      <c r="J7" s="22"/>
      <c r="K7" s="22">
        <f>SUM(K6:K6)</f>
        <v>0</v>
      </c>
      <c r="L7" s="22">
        <f>SUM(L6:L6)</f>
        <v>0</v>
      </c>
      <c r="M7" s="22">
        <f>H7-K7</f>
        <v>12</v>
      </c>
      <c r="N7" s="22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showGridLines="0" zoomScale="85" zoomScaleNormal="85" workbookViewId="0">
      <pane ySplit="5" topLeftCell="A6" activePane="bottomLeft" state="frozen"/>
      <selection pane="bottomLeft" activeCell="M11" sqref="M1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36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70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3">
        <v>1</v>
      </c>
      <c r="B6" s="17" t="s">
        <v>42</v>
      </c>
      <c r="C6" s="18" t="s">
        <v>23</v>
      </c>
      <c r="D6" s="14" t="s">
        <v>43</v>
      </c>
      <c r="E6" s="14" t="s">
        <v>37</v>
      </c>
      <c r="F6" s="13" t="s">
        <v>44</v>
      </c>
      <c r="G6" s="26">
        <v>50000</v>
      </c>
      <c r="H6" s="20">
        <v>64</v>
      </c>
      <c r="I6" s="20">
        <f>G6*H6</f>
        <v>3200000</v>
      </c>
      <c r="J6" s="13" t="s">
        <v>16</v>
      </c>
      <c r="K6" s="20">
        <v>0</v>
      </c>
      <c r="L6" s="20">
        <v>0</v>
      </c>
      <c r="M6" s="20">
        <f>H6</f>
        <v>64</v>
      </c>
      <c r="N6" s="21">
        <f>I6</f>
        <v>3200000</v>
      </c>
      <c r="O6" s="12"/>
    </row>
    <row r="7" spans="1:15" x14ac:dyDescent="0.3">
      <c r="A7" s="23">
        <v>2</v>
      </c>
      <c r="B7" s="17" t="s">
        <v>28</v>
      </c>
      <c r="C7" s="18" t="s">
        <v>23</v>
      </c>
      <c r="D7" s="14" t="s">
        <v>43</v>
      </c>
      <c r="E7" s="24" t="s">
        <v>37</v>
      </c>
      <c r="F7" s="25" t="s">
        <v>16</v>
      </c>
      <c r="G7" s="28">
        <v>0</v>
      </c>
      <c r="H7" s="21">
        <v>0</v>
      </c>
      <c r="I7" s="21">
        <v>0</v>
      </c>
      <c r="J7" s="25" t="s">
        <v>45</v>
      </c>
      <c r="K7" s="21">
        <v>64</v>
      </c>
      <c r="L7" s="21">
        <v>3200000</v>
      </c>
      <c r="M7" s="21">
        <f>M6-K7</f>
        <v>0</v>
      </c>
      <c r="N7" s="21">
        <f>N6+I7-L7</f>
        <v>0</v>
      </c>
      <c r="O7" s="12"/>
    </row>
    <row r="8" spans="1:15" x14ac:dyDescent="0.3">
      <c r="A8" s="23">
        <v>3</v>
      </c>
      <c r="B8" s="17" t="s">
        <v>42</v>
      </c>
      <c r="C8" s="18" t="s">
        <v>23</v>
      </c>
      <c r="D8" s="14" t="s">
        <v>43</v>
      </c>
      <c r="E8" s="14" t="s">
        <v>37</v>
      </c>
      <c r="F8" s="13" t="s">
        <v>55</v>
      </c>
      <c r="G8" s="26">
        <v>50000</v>
      </c>
      <c r="H8" s="20">
        <v>47</v>
      </c>
      <c r="I8" s="20">
        <f>G8*H8</f>
        <v>2350000</v>
      </c>
      <c r="J8" s="13" t="s">
        <v>57</v>
      </c>
      <c r="K8" s="20">
        <v>0</v>
      </c>
      <c r="L8" s="20">
        <v>0</v>
      </c>
      <c r="M8" s="20">
        <f>H8</f>
        <v>47</v>
      </c>
      <c r="N8" s="21">
        <f>N7+I8-L8</f>
        <v>2350000</v>
      </c>
      <c r="O8" s="12"/>
    </row>
    <row r="9" spans="1:15" x14ac:dyDescent="0.3">
      <c r="A9" s="23">
        <v>4</v>
      </c>
      <c r="B9" s="17" t="s">
        <v>28</v>
      </c>
      <c r="C9" s="18" t="s">
        <v>23</v>
      </c>
      <c r="D9" s="14" t="s">
        <v>43</v>
      </c>
      <c r="E9" s="24" t="s">
        <v>37</v>
      </c>
      <c r="F9" s="25" t="s">
        <v>16</v>
      </c>
      <c r="G9" s="28">
        <v>0</v>
      </c>
      <c r="H9" s="21">
        <v>0</v>
      </c>
      <c r="I9" s="21">
        <v>0</v>
      </c>
      <c r="J9" s="25" t="s">
        <v>56</v>
      </c>
      <c r="K9" s="21">
        <v>47</v>
      </c>
      <c r="L9" s="21">
        <v>2350000</v>
      </c>
      <c r="M9" s="21">
        <f>M8-K9</f>
        <v>0</v>
      </c>
      <c r="N9" s="21">
        <f>N8+I9-L9</f>
        <v>0</v>
      </c>
      <c r="O9" s="12"/>
    </row>
    <row r="10" spans="1:15" x14ac:dyDescent="0.3">
      <c r="A10" s="23">
        <v>5</v>
      </c>
      <c r="B10" s="17" t="s">
        <v>71</v>
      </c>
      <c r="C10" s="18" t="s">
        <v>72</v>
      </c>
      <c r="D10" s="24" t="s">
        <v>73</v>
      </c>
      <c r="E10" s="24" t="s">
        <v>37</v>
      </c>
      <c r="F10" s="25" t="s">
        <v>74</v>
      </c>
      <c r="G10" s="28">
        <v>50000</v>
      </c>
      <c r="H10" s="21">
        <v>4</v>
      </c>
      <c r="I10" s="20">
        <f>G10*H10</f>
        <v>200000</v>
      </c>
      <c r="J10" s="25" t="s">
        <v>75</v>
      </c>
      <c r="K10" s="21">
        <v>4</v>
      </c>
      <c r="L10" s="21">
        <v>200000</v>
      </c>
      <c r="M10" s="21">
        <v>0</v>
      </c>
      <c r="N10" s="21">
        <v>0</v>
      </c>
      <c r="O10" s="12"/>
    </row>
    <row r="11" spans="1:15" ht="26.25" customHeight="1" thickBot="1" x14ac:dyDescent="0.35">
      <c r="A11" s="29" t="s">
        <v>10</v>
      </c>
      <c r="B11" s="30"/>
      <c r="C11" s="30"/>
      <c r="D11" s="30"/>
      <c r="E11" s="30"/>
      <c r="F11" s="27"/>
      <c r="G11" s="22"/>
      <c r="H11" s="22">
        <f>SUM(H6:H10)</f>
        <v>115</v>
      </c>
      <c r="I11" s="22">
        <f>SUM(I6:I10)</f>
        <v>5750000</v>
      </c>
      <c r="J11" s="22"/>
      <c r="K11" s="22">
        <f>SUM(K6:K10)</f>
        <v>115</v>
      </c>
      <c r="L11" s="22">
        <f>SUM(L6:L10)</f>
        <v>5750000</v>
      </c>
      <c r="M11" s="22">
        <f>H11-K11</f>
        <v>0</v>
      </c>
      <c r="N11" s="22">
        <f>I11-L11</f>
        <v>0</v>
      </c>
      <c r="O11" s="11"/>
    </row>
    <row r="13" spans="1:15" x14ac:dyDescent="0.3">
      <c r="M13" s="15"/>
    </row>
    <row r="15" spans="1:15" x14ac:dyDescent="0.3">
      <c r="N15" s="16"/>
      <c r="O15" s="16"/>
    </row>
    <row r="17" spans="14:14" x14ac:dyDescent="0.3">
      <c r="N17" s="15"/>
    </row>
  </sheetData>
  <autoFilter ref="A5:O5"/>
  <mergeCells count="13">
    <mergeCell ref="M4:N4"/>
    <mergeCell ref="O4:O5"/>
    <mergeCell ref="A11:E11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문화상품권</vt:lpstr>
      <vt:lpstr>코로나19국민관광상품권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2020-12-31T08:05:56Z</dcterms:modified>
</cp:coreProperties>
</file>