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채권관리실\공매 총괄\25년 제2회 공매\"/>
    </mc:Choice>
  </mc:AlternateContent>
  <bookViews>
    <workbookView xWindow="4800" yWindow="11085" windowWidth="11400" windowHeight="5130" tabRatio="601"/>
  </bookViews>
  <sheets>
    <sheet name="신성건설산업(주)_삼척마달" sheetId="12" r:id="rId1"/>
    <sheet name="진경건설(주)_군산수페리체" sheetId="14" r:id="rId2"/>
    <sheet name="(주)에스엠인베스트먼트_광주 궁동" sheetId="15" r:id="rId3"/>
    <sheet name="한국건설(주)_광주 수기동" sheetId="13" r:id="rId4"/>
    <sheet name="(주)무들주택외1_익산남중동" sheetId="18" r:id="rId5"/>
    <sheet name="(주)더유은_익산중앙동" sheetId="19" r:id="rId6"/>
    <sheet name="새천년종합건설(주)외1_아산방축" sheetId="17" r:id="rId7"/>
    <sheet name="한국건설(주)_광주 신안동" sheetId="20" r:id="rId8"/>
    <sheet name="(주)신일_울주청량" sheetId="9" r:id="rId9"/>
    <sheet name="슈에건설(주)_제주조천" sheetId="16" r:id="rId10"/>
    <sheet name="KPI&amp;H(주)" sheetId="21" r:id="rId11"/>
  </sheets>
  <externalReferences>
    <externalReference r:id="rId12"/>
  </externalReferences>
  <definedNames>
    <definedName name="_xlnm.Print_Area" localSheetId="5">'(주)더유은_익산중앙동'!$A$1:$U$33</definedName>
    <definedName name="_xlnm.Print_Area" localSheetId="4">'(주)무들주택외1_익산남중동'!$A$1:$W$33</definedName>
    <definedName name="_xlnm.Print_Area" localSheetId="8">'(주)신일_울주청량'!$A$1:$R$23</definedName>
    <definedName name="_xlnm.Print_Area" localSheetId="2">'(주)에스엠인베스트먼트_광주 궁동'!$A$1:$T$23</definedName>
    <definedName name="_xlnm.Print_Area" localSheetId="10">'KPI&amp;H(주)'!$A$1:$S$26</definedName>
    <definedName name="_xlnm.Print_Area" localSheetId="6">'새천년종합건설(주)외1_아산방축'!$A$1:$W$24</definedName>
    <definedName name="_xlnm.Print_Area" localSheetId="9">'슈에건설(주)_제주조천'!$A$1:$U$33</definedName>
    <definedName name="_xlnm.Print_Area" localSheetId="0">'신성건설산업(주)_삼척마달'!$A$1:$U$24</definedName>
    <definedName name="_xlnm.Print_Area" localSheetId="1">'진경건설(주)_군산수페리체'!$A$2:$U$25</definedName>
    <definedName name="_xlnm.Print_Area" localSheetId="3">'한국건설(주)_광주 수기동'!$A$1:$W$23</definedName>
    <definedName name="_xlnm.Print_Area" localSheetId="7">'한국건설(주)_광주 신안동'!$A$1:$W$23</definedName>
    <definedName name="_xlnm.Print_Titles" localSheetId="5">'(주)더유은_익산중앙동'!$4:$5</definedName>
    <definedName name="_xlnm.Print_Titles" localSheetId="4">'(주)무들주택외1_익산남중동'!$4:$5</definedName>
    <definedName name="_xlnm.Print_Titles" localSheetId="8">'(주)신일_울주청량'!$4:$5</definedName>
    <definedName name="_xlnm.Print_Titles" localSheetId="2">'(주)에스엠인베스트먼트_광주 궁동'!$4:$5</definedName>
    <definedName name="_xlnm.Print_Titles" localSheetId="10">'KPI&amp;H(주)'!$4:$5</definedName>
    <definedName name="_xlnm.Print_Titles" localSheetId="6">'새천년종합건설(주)외1_아산방축'!$4:$5</definedName>
    <definedName name="_xlnm.Print_Titles" localSheetId="9">'슈에건설(주)_제주조천'!$4:$5</definedName>
    <definedName name="_xlnm.Print_Titles" localSheetId="0">'신성건설산업(주)_삼척마달'!$4:$5</definedName>
    <definedName name="_xlnm.Print_Titles" localSheetId="1">'진경건설(주)_군산수페리체'!$4:$5</definedName>
    <definedName name="_xlnm.Print_Titles" localSheetId="3">'한국건설(주)_광주 수기동'!$4:$5</definedName>
    <definedName name="_xlnm.Print_Titles" localSheetId="7">'한국건설(주)_광주 신안동'!$4:$5</definedName>
  </definedNames>
  <calcPr calcId="162913"/>
</workbook>
</file>

<file path=xl/calcChain.xml><?xml version="1.0" encoding="utf-8"?>
<calcChain xmlns="http://schemas.openxmlformats.org/spreadsheetml/2006/main">
  <c r="L6" i="21" l="1"/>
  <c r="M6" i="21" s="1"/>
  <c r="N6" i="21" s="1"/>
  <c r="O6" i="21" s="1"/>
  <c r="P6" i="21" s="1"/>
  <c r="S6" i="20" l="1"/>
  <c r="R6" i="20"/>
  <c r="K6" i="20" l="1"/>
  <c r="L6" i="20" s="1"/>
  <c r="M6" i="20" s="1"/>
  <c r="N6" i="20" s="1"/>
  <c r="O6" i="20" s="1"/>
  <c r="P6" i="20" s="1"/>
  <c r="Q6" i="20" s="1"/>
  <c r="K6" i="19"/>
  <c r="L6" i="19" s="1"/>
  <c r="M6" i="19" s="1"/>
  <c r="N6" i="19" s="1"/>
  <c r="O6" i="19" s="1"/>
  <c r="P6" i="19" s="1"/>
  <c r="Q6" i="19" s="1"/>
  <c r="R6" i="19" s="1"/>
  <c r="K6" i="18"/>
  <c r="L6" i="18" s="1"/>
  <c r="M6" i="18" s="1"/>
  <c r="N6" i="18" s="1"/>
  <c r="O6" i="18" s="1"/>
  <c r="P6" i="18" s="1"/>
  <c r="Q6" i="18" s="1"/>
  <c r="R6" i="18" s="1"/>
  <c r="S6" i="18" s="1"/>
  <c r="T6" i="18" s="1"/>
  <c r="K6" i="17"/>
  <c r="L6" i="17"/>
  <c r="M6" i="17" s="1"/>
  <c r="N6" i="17" s="1"/>
  <c r="O6" i="17" s="1"/>
  <c r="P6" i="17" s="1"/>
  <c r="Q6" i="17" s="1"/>
  <c r="R6" i="17" s="1"/>
  <c r="S6" i="17" s="1"/>
  <c r="T6" i="17" s="1"/>
  <c r="T6" i="13" l="1"/>
  <c r="S6" i="13"/>
  <c r="L6" i="16"/>
  <c r="M6" i="16"/>
  <c r="N6" i="16" s="1"/>
  <c r="O6" i="16" s="1"/>
  <c r="P6" i="16" s="1"/>
  <c r="Q6" i="16" s="1"/>
  <c r="K6" i="15"/>
  <c r="L6" i="15"/>
  <c r="M6" i="15" s="1"/>
  <c r="N6" i="15" s="1"/>
  <c r="O6" i="15" s="1"/>
  <c r="P6" i="15" s="1"/>
  <c r="I6" i="14"/>
  <c r="K6" i="14"/>
  <c r="L6" i="14"/>
  <c r="M6" i="14" s="1"/>
  <c r="N6" i="14" s="1"/>
  <c r="O6" i="14" s="1"/>
  <c r="P6" i="14" s="1"/>
  <c r="Q6" i="14" s="1"/>
  <c r="R6" i="14" s="1"/>
  <c r="R6" i="12" l="1"/>
  <c r="K6" i="13" l="1"/>
  <c r="L6" i="13" s="1"/>
  <c r="M6" i="13" s="1"/>
  <c r="N6" i="13" s="1"/>
  <c r="O6" i="13" s="1"/>
  <c r="P6" i="13" s="1"/>
  <c r="Q6" i="13" s="1"/>
  <c r="R6" i="13" s="1"/>
  <c r="K6" i="12" l="1"/>
  <c r="L6" i="9" l="1"/>
  <c r="M6" i="9" s="1"/>
  <c r="N6" i="9" s="1"/>
  <c r="O6" i="9" s="1"/>
  <c r="L6" i="12"/>
  <c r="M6" i="12" s="1"/>
  <c r="N6" i="12" s="1"/>
  <c r="O6" i="12" s="1"/>
  <c r="P6" i="12" s="1"/>
  <c r="Q6" i="12" s="1"/>
</calcChain>
</file>

<file path=xl/sharedStrings.xml><?xml version="1.0" encoding="utf-8"?>
<sst xmlns="http://schemas.openxmlformats.org/spreadsheetml/2006/main" count="591" uniqueCount="179">
  <si>
    <t>※</t>
  </si>
  <si>
    <t>1차</t>
  </si>
  <si>
    <t>대금납부방법</t>
  </si>
  <si>
    <t>순번</t>
    <phoneticPr fontId="4" type="noConversion"/>
  </si>
  <si>
    <t>최저 공매가</t>
    <phoneticPr fontId="4" type="noConversion"/>
  </si>
  <si>
    <t>(단위 : 원)</t>
    <phoneticPr fontId="4" type="noConversion"/>
  </si>
  <si>
    <t>2차</t>
  </si>
  <si>
    <t>3차</t>
  </si>
  <si>
    <t>최초공매가</t>
    <phoneticPr fontId="4" type="noConversion"/>
  </si>
  <si>
    <t>직전공매가</t>
    <phoneticPr fontId="4" type="noConversion"/>
  </si>
  <si>
    <t>4차</t>
    <phoneticPr fontId="4" type="noConversion"/>
  </si>
  <si>
    <t>가격산정근거</t>
    <phoneticPr fontId="4" type="noConversion"/>
  </si>
  <si>
    <t>토지매각면적(㎡) - 환급사업장, 토지
전용면적(㎡) - 미분양물건</t>
    <phoneticPr fontId="4" type="noConversion"/>
  </si>
  <si>
    <t>종류</t>
    <phoneticPr fontId="4" type="noConversion"/>
  </si>
  <si>
    <t>소재지</t>
    <phoneticPr fontId="4" type="noConversion"/>
  </si>
  <si>
    <t>차수별 할인율
(%)</t>
    <phoneticPr fontId="4" type="noConversion"/>
  </si>
  <si>
    <t>담당부서 
및 전화번호
(담당자 및 
부담당자 기재)</t>
    <phoneticPr fontId="4" type="noConversion"/>
  </si>
  <si>
    <t>동호수
 - 미분양물건</t>
    <phoneticPr fontId="4" type="noConversion"/>
  </si>
  <si>
    <t>세대수(아파트)
 - 환급사업장</t>
    <phoneticPr fontId="4" type="noConversion"/>
  </si>
  <si>
    <t>공정률(%) 
- 환급사업장</t>
    <phoneticPr fontId="4" type="noConversion"/>
  </si>
  <si>
    <t>환급사업장</t>
  </si>
  <si>
    <t>-</t>
  </si>
  <si>
    <t>규정 산식</t>
  </si>
  <si>
    <t xml:space="preserve"> 추가 공지할 사항[참고사항]</t>
    <phoneticPr fontId="4" type="noConversion"/>
  </si>
  <si>
    <t>① 상기 공매물건 관련 설명자료는 당사 홈페이지(www.khug.or.kr)&gt;보증현황/공시/공매정보&gt;공매정보(HUG마켓)&gt;공매물건정보)에 등록하였으므로 참조바람</t>
    <phoneticPr fontId="4" type="noConversion"/>
  </si>
  <si>
    <t>② 환급사업장 건축물 및 부속토지 전체 일괄매각</t>
    <phoneticPr fontId="4" type="noConversion"/>
  </si>
  <si>
    <t xml:space="preserve">   - 계약해제사유 발생 시 계약금 몰수하며, 잔금납부 시 소유권 이전서류 교부</t>
    <phoneticPr fontId="4" type="noConversion"/>
  </si>
  <si>
    <t xml:space="preserve">   - 환급사업장으로 사용승인과 관련된 모든 법적, 행정적 절차는 매수인 책임임</t>
    <phoneticPr fontId="4" type="noConversion"/>
  </si>
  <si>
    <t xml:space="preserve">   - 물건상 모든하자(공부상 하자 포함) 비롯한 사업승인조건, 유치권, 제세공과금, 목적물의 명도, 제한물권 등 일체의 법률적·사실적 제한사항 및 권리관계의 말소는 매수자 부담하는 등 
     제반사항은 현 상태대로 매수하는 조건이므로, 사전에 공부열람과 현장을 답사하고 입찰하시길 바람</t>
    <phoneticPr fontId="4" type="noConversion"/>
  </si>
  <si>
    <t xml:space="preserve">   - 임대장비나 임대자재 등이 있는 경우 고지여부와 관계없이 매매대상에서 제외되며, 철거 및 반출 책임은 매수인에게 있음</t>
    <phoneticPr fontId="4" type="noConversion"/>
  </si>
  <si>
    <t xml:space="preserve">   - 前 사업시행자가 부담하여야하는 상하수도 원인자부담금 등 각종 부담금은 매수인이 부담하게 되므로 관할관청에 확인하시기 바람
     (부가가치세환급금 및 학교용지부담금환급금이 있는 경우 이는 주택도시보증공사에 귀속됨)</t>
    <phoneticPr fontId="4" type="noConversion"/>
  </si>
  <si>
    <t xml:space="preserve">   - 매수인은 매각물건의 하자를 이유로 계약해제, 대금감액 또는 손해배상 등 일체의 담보책임을 물을 수 없음</t>
    <phoneticPr fontId="4" type="noConversion"/>
  </si>
  <si>
    <t xml:space="preserve">   - 소유권이전에 따른 비용(법무사 선임비용 등)은 매수인이 부담</t>
    <phoneticPr fontId="4" type="noConversion"/>
  </si>
  <si>
    <t>③ 입찰일정 : 1차수 당 3일(2일입찰, 1일개찰), 5회차</t>
    <phoneticPr fontId="4" type="noConversion"/>
  </si>
  <si>
    <t>6차</t>
    <phoneticPr fontId="4" type="noConversion"/>
  </si>
  <si>
    <t>5차</t>
    <phoneticPr fontId="4" type="noConversion"/>
  </si>
  <si>
    <t>7차</t>
    <phoneticPr fontId="4" type="noConversion"/>
  </si>
  <si>
    <t xml:space="preserve">   - 매각물건의 현황파악 및 명도책임은 매수인에게 있음</t>
    <phoneticPr fontId="4" type="noConversion"/>
  </si>
  <si>
    <t xml:space="preserve">   - 물건 사진(3장 이상), 등기부등본, 감정평가서, 단지내 배치도 및 평면도 등</t>
    <phoneticPr fontId="4" type="noConversion"/>
  </si>
  <si>
    <t>8차</t>
    <phoneticPr fontId="4" type="noConversion"/>
  </si>
  <si>
    <t>④ 명도책임 : 명도 책임은 매수자에게 있음</t>
    <phoneticPr fontId="4" type="noConversion"/>
  </si>
  <si>
    <t>⑤ 권리제한 사항 등 주의사항</t>
    <phoneticPr fontId="4" type="noConversion"/>
  </si>
  <si>
    <t>⑥ 물건 관련 설명자료는 별도 첨부</t>
    <phoneticPr fontId="4" type="noConversion"/>
  </si>
  <si>
    <t>울산 울주군 청량읍 덕정2길 12 일원</t>
  </si>
  <si>
    <t>토지면적 - 32,422.9㎡</t>
  </si>
  <si>
    <t>672세대</t>
  </si>
  <si>
    <t xml:space="preserve">   - 근저당 등은 매수인이 상환 또는 승계하는 조건으로 채권자 은행에 필히 확인하시기 바람</t>
    <phoneticPr fontId="4" type="noConversion"/>
  </si>
  <si>
    <t>중부관리센터
042-719-5525
박순호 차장</t>
    <phoneticPr fontId="4" type="noConversion"/>
  </si>
  <si>
    <t xml:space="preserve">   - 물건 사진(3장 이상), 등기부등본, 단지내 배치도 및 평면도 등</t>
    <phoneticPr fontId="4" type="noConversion"/>
  </si>
  <si>
    <t xml:space="preserve"> - 소유권이전에 따른 비용(법무사 선임비용 등)은 매수인이 부담</t>
    <phoneticPr fontId="4" type="noConversion"/>
  </si>
  <si>
    <t xml:space="preserve"> - 매수인은 매각물건의 하자를 이유로 계약해제, 대금감액 또는 손해배상 등 일체의 담보책임을 물을 수 없음</t>
    <phoneticPr fontId="4" type="noConversion"/>
  </si>
  <si>
    <t xml:space="preserve"> - 임대장비나 임대자재 등이 있는 경우 고지여부와 관계없이 매매대상에서 제외되며, 철거 및 반출 책임은 매수인에게 있음</t>
    <phoneticPr fontId="4" type="noConversion"/>
  </si>
  <si>
    <t xml:space="preserve"> - 前 사업시행자가 부담하여야하는 각종 부담금은 매수인이 부담하게 되므로 관할관청에 확인하시기 바람
   (부가가치세환급금 및 학교용지부담금환급금이 있는 경우 이는 주택도시보증공사에 귀속됨)</t>
    <phoneticPr fontId="4" type="noConversion"/>
  </si>
  <si>
    <t xml:space="preserve"> - 물건상 모든하자(공부상 하자 포함) 비롯한 사업승인조건, 유치권, 제세공과금, 목적물의 명도, 제한물권 등 일체의 법률적·사실적 제한사항 및 권리관계의 말소는 매수자 부담하는 등 
   제반사항은 현 상태대로 매수하는 조건이므로, 사전에 공부열람과 현장을 답사하고 입찰하시길 바람</t>
    <phoneticPr fontId="4" type="noConversion"/>
  </si>
  <si>
    <t xml:space="preserve"> - 각 세대별 구분등기 되어있음</t>
    <phoneticPr fontId="4" type="noConversion"/>
  </si>
  <si>
    <t xml:space="preserve"> - 미완성건축물로 공정율은 74.55%이며, 사용승인과 관련된 모든 법적, 행정적 절차는 매수인 책임임</t>
    <phoneticPr fontId="4" type="noConversion"/>
  </si>
  <si>
    <t xml:space="preserve"> - 매각물건의 현황파악 및 명도책임은 매수인에게 있음</t>
    <phoneticPr fontId="4" type="noConversion"/>
  </si>
  <si>
    <t xml:space="preserve"> - 계약해제사유 발생 시 계약금 몰수하며, 잔금 납부 시 소유권 이전서류 교부</t>
    <phoneticPr fontId="4" type="noConversion"/>
  </si>
  <si>
    <r>
      <t>① 상기 공매물건 관련 설명자료는 당사 홈페이지(www.khug.or.kr)&gt;보증현황/공시/공매정보&gt;공매정보(HUG마켓)&gt;공매물건정보)에 등록하였으므로 참조바람</t>
    </r>
    <r>
      <rPr>
        <b/>
        <sz val="18"/>
        <color rgb="FFFF0000"/>
        <rFont val="돋움"/>
        <family val="3"/>
        <charset val="129"/>
      </rPr>
      <t>(상단에 기재 필수)</t>
    </r>
    <phoneticPr fontId="4" type="noConversion"/>
  </si>
  <si>
    <t>규정 산식</t>
    <phoneticPr fontId="4" type="noConversion"/>
  </si>
  <si>
    <t>205세대</t>
    <phoneticPr fontId="4" type="noConversion"/>
  </si>
  <si>
    <t>대지면적 - 9,679㎡
건물연면적 - 31,271.7791㎡</t>
    <phoneticPr fontId="4" type="noConversion"/>
  </si>
  <si>
    <t>-</t>
    <phoneticPr fontId="4" type="noConversion"/>
  </si>
  <si>
    <t>환급사업장</t>
    <phoneticPr fontId="4" type="noConversion"/>
  </si>
  <si>
    <t>강원도 삼척시 마달동 
54번지 일원</t>
    <phoneticPr fontId="4" type="noConversion"/>
  </si>
  <si>
    <t>중부관리센터
042)719-5525
담당자 : 박순호 차장</t>
    <phoneticPr fontId="4" type="noConversion"/>
  </si>
  <si>
    <t>계약금(10%) 낙찰일로부터 10영업일이내
중도금(40%) 계약체결일로부터 2개월 이내
잔   금(50%) 계약체결일로부터 4개월 이내</t>
    <phoneticPr fontId="4" type="noConversion"/>
  </si>
  <si>
    <t>② 일괄매각</t>
    <phoneticPr fontId="4" type="noConversion"/>
  </si>
  <si>
    <t>추가 공지할 사항[참고사항]</t>
    <phoneticPr fontId="4" type="noConversion"/>
  </si>
  <si>
    <t>247세대</t>
  </si>
  <si>
    <t>토지면적 - 1,957.9㎡
건물연면적 - 21,754,7221㎡</t>
  </si>
  <si>
    <t>광주 동구 수기동
16-3번지 일원</t>
  </si>
  <si>
    <t>③ 입찰일정 : 1차수 당 3일(2일입찰, 1일개찰), 10회차</t>
    <phoneticPr fontId="4" type="noConversion"/>
  </si>
  <si>
    <t>① 상기 공매물건 관련 설명자료는 당사 홈페이지(www.khug.or.kr)&gt;보증현황/공시/공매정보&gt;공매정보(HUG마켓)&gt;공매물건정보)에 등록하였으므로 참조바람</t>
  </si>
  <si>
    <t>③ 입찰일정 : 1차수 당 3일(2일입찰, 1일개찰), 8회차</t>
    <phoneticPr fontId="4" type="noConversion"/>
  </si>
  <si>
    <t xml:space="preserve">   - 물건 사진(3장 이상), 신탁등기 사업부지 등기부등본, 단지내 배치도 및 평면도 등</t>
    <phoneticPr fontId="4" type="noConversion"/>
  </si>
  <si>
    <t xml:space="preserve"> - 前 사업시행자가 부담하여야하는 상하수도 원인자부담금 등 각종 부담금은 매수인이 부담하게 되므로 관할관청에 확인하시기 바람
   (부가가치세환급금 및 학교용지부담금환급금이 있는 경우 이는 주택도시보증공사에 귀속됨)</t>
    <phoneticPr fontId="4" type="noConversion"/>
  </si>
  <si>
    <t xml:space="preserve"> - 미완성건축물로 공정율은 78.85%이며, 사용승인과 관련된 모든 법적, 행정적 절차는 매수인 책임임</t>
    <phoneticPr fontId="4" type="noConversion"/>
  </si>
  <si>
    <t>- 근저당 등은 매수인이 상환 또는 승계하는 조건으로 채권자 은행에 필히 확인하시기 바람</t>
    <phoneticPr fontId="4" type="noConversion"/>
  </si>
  <si>
    <t>중부관리센터
042)719-5521
담당자 : 김기우 차장</t>
    <phoneticPr fontId="4" type="noConversion"/>
  </si>
  <si>
    <t>492세대</t>
    <phoneticPr fontId="4" type="noConversion"/>
  </si>
  <si>
    <t>대지면적 - 21,953㎡
건물연면적 - 67,057.2220㎡</t>
    <phoneticPr fontId="4" type="noConversion"/>
  </si>
  <si>
    <t>44세대</t>
    <phoneticPr fontId="4" type="noConversion"/>
  </si>
  <si>
    <t>전라북도특별자치도 군산시 개정면 통사리 217번지 일원</t>
    <phoneticPr fontId="4" type="noConversion"/>
  </si>
  <si>
    <t>8차</t>
  </si>
  <si>
    <t>7차</t>
  </si>
  <si>
    <t>6차</t>
  </si>
  <si>
    <t xml:space="preserve">토지매각면적(㎡) - 환급사업장, 토지
건물연면적(㎡) </t>
    <phoneticPr fontId="4" type="noConversion"/>
  </si>
  <si>
    <t>③ 입찰일정 : 1차수 당 3일(2일입찰, 1일개찰), 총 8회차</t>
    <phoneticPr fontId="4" type="noConversion"/>
  </si>
  <si>
    <t>③ 입찰일정 : 1차수 당 3일(2일입찰, 1일개찰), 7회차</t>
    <phoneticPr fontId="4" type="noConversion"/>
  </si>
  <si>
    <t>※</t>
    <phoneticPr fontId="4" type="noConversion"/>
  </si>
  <si>
    <t>중부관리센터
042-719-5521
김기우 차장</t>
    <phoneticPr fontId="4" type="noConversion"/>
  </si>
  <si>
    <t>214세대</t>
    <phoneticPr fontId="4" type="noConversion"/>
  </si>
  <si>
    <t>토지면적 - 2,048.6㎡
건물연면적 - 20,719,7120㎡</t>
    <phoneticPr fontId="4" type="noConversion"/>
  </si>
  <si>
    <t>광주 동구 궁동 
30번지 일원</t>
    <phoneticPr fontId="4" type="noConversion"/>
  </si>
  <si>
    <t>5차</t>
  </si>
  <si>
    <t xml:space="preserve">   - 분양계약자 계약해제 완료되어 현재 잔여 분양계약자 없음</t>
    <phoneticPr fontId="4" type="noConversion"/>
  </si>
  <si>
    <t xml:space="preserve">   - 미완성 건축물로 공정율은 98%이며,  각 세대별 구분등기 되어있음</t>
    <phoneticPr fontId="4" type="noConversion"/>
  </si>
  <si>
    <t>④ 명도책임 : 매수자</t>
    <phoneticPr fontId="4" type="noConversion"/>
  </si>
  <si>
    <t xml:space="preserve">   - 환급이행사업장등 및 출자전환주식처리규정 제33조(매각대금)  등 참조</t>
    <phoneticPr fontId="4" type="noConversion"/>
  </si>
  <si>
    <t>④ 대금수납방법</t>
    <phoneticPr fontId="4" type="noConversion"/>
  </si>
  <si>
    <t xml:space="preserve">   - 그외의 물건 : 전차공매예정가격의 10% 이내</t>
    <phoneticPr fontId="4" type="noConversion"/>
  </si>
  <si>
    <t xml:space="preserve">   - 주택, 오피스텔 : 전차 공매예정가격의 5% 이내</t>
    <phoneticPr fontId="4" type="noConversion"/>
  </si>
  <si>
    <t>③ 차수별 할인율 (제25조)</t>
    <phoneticPr fontId="4" type="noConversion"/>
  </si>
  <si>
    <t xml:space="preserve">   - 환급이행사업장등 및 출자전환주식처리규정 제23조 및 제25조 등 참조</t>
    <phoneticPr fontId="4" type="noConversion"/>
  </si>
  <si>
    <t>② 가격산정근거 : 감정평가, 신고금액, 규정에서 정한 산식</t>
    <phoneticPr fontId="4" type="noConversion"/>
  </si>
  <si>
    <t>① 공매물건별 정보 기입(소재지, 종류, 동호수, 면적, 세대수, 공정률, 담당자 연락처 등)</t>
    <phoneticPr fontId="4" type="noConversion"/>
  </si>
  <si>
    <t xml:space="preserve"> 표 [작성방법]</t>
    <phoneticPr fontId="4" type="noConversion"/>
  </si>
  <si>
    <t>중부관리센터
김기우 차장
(042-719-5521)</t>
    <phoneticPr fontId="4" type="noConversion"/>
  </si>
  <si>
    <t>38세대
(일괄매각)</t>
    <phoneticPr fontId="4" type="noConversion"/>
  </si>
  <si>
    <t>토지매각면적 : 4,694(㎡) 
연면적 : 6,325 (㎡)</t>
    <phoneticPr fontId="4" type="noConversion"/>
  </si>
  <si>
    <t>제주특별자치도 제주시 조천읍 조천리 3203-45</t>
    <phoneticPr fontId="4" type="noConversion"/>
  </si>
  <si>
    <t>□ 슈에건설㈜ 제주 조천 레이크샤이어 사업장</t>
    <phoneticPr fontId="4" type="noConversion"/>
  </si>
  <si>
    <t>9차</t>
  </si>
  <si>
    <t>9차</t>
    <phoneticPr fontId="4" type="noConversion"/>
  </si>
  <si>
    <t>10차</t>
  </si>
  <si>
    <t>10차</t>
    <phoneticPr fontId="4" type="noConversion"/>
  </si>
  <si>
    <t>⑦ 물건 관련 설명자료는 별도 첨부</t>
    <phoneticPr fontId="4" type="noConversion"/>
  </si>
  <si>
    <t>⑥ 권리제한 사항 등 주의사항</t>
    <phoneticPr fontId="4" type="noConversion"/>
  </si>
  <si>
    <t>⑤ 근저당 등은 매수인이 상환 또는 승계하는 조건으로 등기부등본 및 채권자 은행에 필히 확인하시기 바람</t>
    <phoneticPr fontId="4" type="noConversion"/>
  </si>
  <si>
    <t>④ 명도책임 :명도 책임은 매수자에게 있음</t>
    <phoneticPr fontId="4" type="noConversion"/>
  </si>
  <si>
    <t>중부관리센터
042-719-5524
이호민 대리</t>
    <phoneticPr fontId="4" type="noConversion"/>
  </si>
  <si>
    <t>498세대</t>
    <phoneticPr fontId="4" type="noConversion"/>
  </si>
  <si>
    <t>토지면적 - 26,421㎡</t>
    <phoneticPr fontId="4" type="noConversion"/>
  </si>
  <si>
    <t>충남 아산시 방축동 136-1번지 일원</t>
    <phoneticPr fontId="4" type="noConversion"/>
  </si>
  <si>
    <t>120세대</t>
    <phoneticPr fontId="4" type="noConversion"/>
  </si>
  <si>
    <t>토지면적 - 5,336.00㎡
건물연면적 - 15,658.89㎡</t>
    <phoneticPr fontId="4" type="noConversion"/>
  </si>
  <si>
    <t>전북 익산시 남중동 169-1 번지 일원</t>
    <phoneticPr fontId="4" type="noConversion"/>
  </si>
  <si>
    <t xml:space="preserve"> 추가 공지할 사항[참고사항]</t>
  </si>
  <si>
    <t>136세대</t>
    <phoneticPr fontId="4" type="noConversion"/>
  </si>
  <si>
    <t>토지면적 - 2,131.70㎡
건물연면적 - 14,833.57㎡</t>
    <phoneticPr fontId="4" type="noConversion"/>
  </si>
  <si>
    <t>전북 익산시 중앙동3가 50번지 일원</t>
    <phoneticPr fontId="4" type="noConversion"/>
  </si>
  <si>
    <t>204세대</t>
  </si>
  <si>
    <t>토지면적 - 2,168.60㎡
연면적 - 24,755.18㎡</t>
  </si>
  <si>
    <t>광주광역시 북구 신안동 124-8 일원</t>
  </si>
  <si>
    <t>□ (주)세정토건 외1 울주 청량 신일해피트리 사업장 [시공사 (주)신일]</t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</si>
  <si>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17,883,240,000원, 공매공고일 기준 채권잔액 12,501,910,280원)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</si>
  <si>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
     (주택도시기금 우리은행 근저당 채권최고액 29,567,520,000원, 공매공고일 기준 채권잔액 27,175,922,800원)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</si>
  <si>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
     (주택도시기금 우리은행 근저당 채권최고액 11,410,800,000원, 공매공고일 기준 채권잔액 3,301,857,060원)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</si>
  <si>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13,041,600,000원, 공매공고일 기준 채권잔액 4,987,898,780원)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</si>
  <si>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11,400,000,000원, 공매공고일 기준 채권잔액 4,393,028,270)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</si>
  <si>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12,200,000,000원, 공매공고일 기준 채권잔액 5,345,550,260원)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</si>
  <si>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49,800,000,000원, 공매공고일 기준 채권잔액 21,617,928,370원)</t>
    </r>
    <phoneticPr fontId="4" type="noConversion"/>
  </si>
  <si>
    <r>
      <t xml:space="preserve">   </t>
    </r>
    <r>
      <rPr>
        <b/>
        <sz val="18"/>
        <color rgb="FFFF0000"/>
        <rFont val="돋움"/>
        <family val="3"/>
        <charset val="129"/>
      </rPr>
      <t>- 근저당 등은 매수인이 상환 또는 승계하는 조건으로, 근저당 채권최고액과 실제 채권금액이 상이할 수 있으니 채권자 은행에 필히 확인하시기 바람 
     (주택도시기금 우리은행 근저당 채권최고액 14,769,600,000원, 공매공고일 기준 채권잔액 5,956,952,900원)</t>
    </r>
    <phoneticPr fontId="4" type="noConversion"/>
  </si>
  <si>
    <t>□ 삼척 마달 더스테이 사업장</t>
    <phoneticPr fontId="4" type="noConversion"/>
  </si>
  <si>
    <t>□ 군산 수페리체 사업장</t>
    <phoneticPr fontId="4" type="noConversion"/>
  </si>
  <si>
    <t>□  광주 궁동 한국아델리움 사업장</t>
    <phoneticPr fontId="4" type="noConversion"/>
  </si>
  <si>
    <t>□ 광주 수기동 한국아델리움 사업장</t>
    <phoneticPr fontId="4" type="noConversion"/>
  </si>
  <si>
    <t>□ 익산 남중동 라포엠 사업장</t>
    <phoneticPr fontId="4" type="noConversion"/>
  </si>
  <si>
    <t>□ 익산 중앙동 주상복합 사업장</t>
    <phoneticPr fontId="4" type="noConversion"/>
  </si>
  <si>
    <t>□ 아산 방축동 아르니퍼스트 사업장</t>
    <phoneticPr fontId="4" type="noConversion"/>
  </si>
  <si>
    <t>□ 광주 신안동 한국아델리움 사업장</t>
    <phoneticPr fontId="4" type="noConversion"/>
  </si>
  <si>
    <t>8차</t>
    <phoneticPr fontId="4" type="noConversion"/>
  </si>
  <si>
    <t>9차</t>
    <phoneticPr fontId="4" type="noConversion"/>
  </si>
  <si>
    <t>계약금(10%) 낙찰일로부터 10영업일이내
중도금(40%) 계약체결일로부터 3개월 이내
잔   금(50%) 계약체결일로부터 5개월 이내</t>
    <phoneticPr fontId="4" type="noConversion"/>
  </si>
  <si>
    <t xml:space="preserve">    - 기타 입찰, 계약 관련 문의사항은 주택도시보증공사 남부기금센터 담당자(김미미 차장 051-790-3053)에게 연락하시기 바람</t>
    <phoneticPr fontId="4" type="noConversion"/>
  </si>
  <si>
    <t xml:space="preserve">   - 매각물건의 취득세, 이전등기비용 등 제세공과금은 매수인이 부담함</t>
    <phoneticPr fontId="4" type="noConversion"/>
  </si>
  <si>
    <t xml:space="preserve">      한하여 반환요청할 수 있으며, 이와 관련한 일체의 손해배상 등을 청구하지 아니하는 조건임</t>
    <phoneticPr fontId="4" type="noConversion"/>
  </si>
  <si>
    <t xml:space="preserve">   - 매각물건이 소송(가처분 포함) 등으로 인하여 잔금 납부예정일까지 당사가 매수인에게 소유권을 이전하지 못하게 될 경우, 매수인은 계약해제 및 이미 납부한 매매대금 원금에 </t>
    <phoneticPr fontId="4" type="noConversion"/>
  </si>
  <si>
    <t xml:space="preserve">   - 매매대금을 약정일에 납부하지 않는 등 계약해제사유 발생 시, 계약금(매매대금의 10%)을 위약벌로 몰수함</t>
    <phoneticPr fontId="4" type="noConversion"/>
  </si>
  <si>
    <t xml:space="preserve">  ㅇ 매수인은 매각물건의 하자를 이유로 계약해제, 대금감액 또는 손해배상 등 일체의 담보책임을 물을 수 없음</t>
    <phoneticPr fontId="4" type="noConversion"/>
  </si>
  <si>
    <r>
      <t xml:space="preserve">    -</t>
    </r>
    <r>
      <rPr>
        <b/>
        <sz val="18"/>
        <rFont val="돋움"/>
        <family val="3"/>
        <charset val="129"/>
      </rPr>
      <t xml:space="preserve"> 기타 매각물건 관련 소송자료</t>
    </r>
    <r>
      <rPr>
        <sz val="18"/>
        <rFont val="돋움"/>
        <family val="3"/>
        <charset val="129"/>
      </rPr>
      <t>(건물명도, 계약존속확인, 공동사업자 지위확인 등 가처분 등)</t>
    </r>
    <r>
      <rPr>
        <b/>
        <sz val="18"/>
        <rFont val="돋움"/>
        <family val="3"/>
        <charset val="129"/>
      </rPr>
      <t>는 주택도시보증공사 남부기금센터(부산광역시 동구 중앙대로 244, 14층)에서 열람 가능함</t>
    </r>
    <phoneticPr fontId="4" type="noConversion"/>
  </si>
  <si>
    <t xml:space="preserve">    - 前 사업시행자가 부담하여야 할 상하수도 원인자부담금 등 각종 부담금은 매수인이 부담하게 되므로 관할관청에 확인하시기 바람(부가가치세환급금이 있는 경우 이는 주택도시보증공사에 귀속됨)</t>
    <phoneticPr fontId="4" type="noConversion"/>
  </si>
  <si>
    <t xml:space="preserve">    - 임대장비나 임대자재 등이 있는 경우 고지여부와 관계없이 매매대상에서 제외됨</t>
    <phoneticPr fontId="4" type="noConversion"/>
  </si>
  <si>
    <t xml:space="preserve">  ㅇ 일체의 법률적ㆍ사실적 제한사항 및 권리관계의 말소는 매수자가 부담하는 등 제반사항은 현 상태대로 매수하는 조건으로, 매각물건의 현황파악 및 명도책임은 매수인에게 있음</t>
    <phoneticPr fontId="4" type="noConversion"/>
  </si>
  <si>
    <t xml:space="preserve">  ㅇ 본 매각물건은 매도인이 前 사업시행자와 체결한 사업양도각서 및 담보신탁계약에 기하여 매각하는 것으로, 매도인은 사업주체 명의변경, 준공(사용검사) 등 매각물건 매각 이외 사항에 대하여 책임지지 않음</t>
    <phoneticPr fontId="4" type="noConversion"/>
  </si>
  <si>
    <t xml:space="preserve">   - 선순위 채권자, 유치권자, 불법점유자 등 존재여부에 대하여 상세하게 기술</t>
    <phoneticPr fontId="4" type="noConversion"/>
  </si>
  <si>
    <t>③ 입찰일정 : 총 6회차, 1차수 당 3일(2일입찰, 1일개찰)</t>
    <phoneticPr fontId="4" type="noConversion"/>
  </si>
  <si>
    <t>② 토지 및 미완성건축물(건축법상 사용승인을 받지 않은 건물) 일괄매각</t>
    <phoneticPr fontId="4" type="noConversion"/>
  </si>
  <si>
    <t xml:space="preserve">    - 홈페이지 게시자료는 본건 공매물건에 대한 매수의향자의 이해를 돕기 위한 것으로서 동 자료에 포함된 내용에 대하여 매도인은 일체의 법률적 책임이 없음을 유의하기 바람</t>
    <phoneticPr fontId="4" type="noConversion"/>
  </si>
  <si>
    <t>남부기금센터
(051-790-3053)
담당 김미미 차장</t>
    <phoneticPr fontId="4" type="noConversion"/>
  </si>
  <si>
    <t>감정평가액</t>
    <phoneticPr fontId="4" type="noConversion"/>
  </si>
  <si>
    <t>토지면적(2,783.60㎡)
건축물면적(39,994.43㎡)</t>
  </si>
  <si>
    <t>토지 및
미완성건축물
(오피스텔)</t>
  </si>
  <si>
    <t>대구 북구 복현동 416-2</t>
    <phoneticPr fontId="4" type="noConversion"/>
  </si>
  <si>
    <t>차수별 
할인율
(%)</t>
    <phoneticPr fontId="4" type="noConversion"/>
  </si>
  <si>
    <t>□ 대구 복현동 416-2 사업장</t>
    <phoneticPr fontId="4" type="noConversion"/>
  </si>
  <si>
    <t>※</t>
    <phoneticPr fontId="4" type="noConversion"/>
  </si>
  <si>
    <t xml:space="preserve">   - 입찰보증금(5%) 외 잔여계약금(5%)은 낙찰일로부터 10영업일 이내 계약체결 전까지 납부하며, 중도금(40%)은 계약체결일로부터 2개월 이내,잔금(50%)은 계약체결일로부터 4개월 이내 납부하여야 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</si>
</sst>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_);[Red]\(#,##0\)"/>
    <numFmt numFmtId="177" formatCode="0.00_);[Red]\(0.00\)"/>
    <numFmt numFmtId="178" formatCode="_-* #,##0.00_-;\-* #,##0.00_-;_-* &quot;-&quot;_-;_-@_-"/>
    <numFmt numFmtId="179" formatCode="0.0%"/>
    <numFmt numFmtId="180" formatCode="_-* #,##0.000000_-;\-* #,##0.000000_-;_-* &quot;-&quot;_-;_-@_-"/>
    <numFmt numFmtId="181" formatCode="0.000%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4"/>
      <name val="돋움"/>
      <family val="3"/>
      <charset val="129"/>
    </font>
    <font>
      <b/>
      <sz val="25"/>
      <name val="돋움"/>
      <family val="3"/>
      <charset val="129"/>
    </font>
    <font>
      <sz val="12"/>
      <name val="돋음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sz val="18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sz val="18"/>
      <color rgb="FFFF0000"/>
      <name val="돋움"/>
      <family val="3"/>
      <charset val="129"/>
    </font>
    <font>
      <b/>
      <sz val="18"/>
      <color theme="1"/>
      <name val="돋움"/>
      <family val="3"/>
      <charset val="129"/>
    </font>
    <font>
      <sz val="12"/>
      <color theme="1"/>
      <name val="돋음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5">
    <xf numFmtId="0" fontId="0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/>
    <xf numFmtId="0" fontId="8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41" fontId="5" fillId="0" borderId="0" xfId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0" fillId="0" borderId="0" xfId="1" applyNumberFormat="1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13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176" fontId="6" fillId="3" borderId="2" xfId="1" applyNumberFormat="1" applyFont="1" applyFill="1" applyBorder="1" applyAlignment="1">
      <alignment horizontal="center" vertical="center"/>
    </xf>
    <xf numFmtId="10" fontId="10" fillId="0" borderId="0" xfId="14" applyNumberFormat="1" applyFont="1" applyFill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178" fontId="9" fillId="0" borderId="11" xfId="1" applyNumberFormat="1" applyFont="1" applyBorder="1" applyAlignment="1" applyProtection="1">
      <alignment horizontal="center" vertical="center"/>
    </xf>
    <xf numFmtId="41" fontId="9" fillId="0" borderId="11" xfId="1" applyNumberFormat="1" applyFont="1" applyBorder="1" applyAlignment="1" applyProtection="1">
      <alignment horizontal="center" vertical="center"/>
    </xf>
    <xf numFmtId="179" fontId="9" fillId="0" borderId="11" xfId="14" applyNumberFormat="1" applyFont="1" applyBorder="1" applyAlignment="1" applyProtection="1">
      <alignment horizontal="center" vertical="center"/>
    </xf>
    <xf numFmtId="0" fontId="9" fillId="2" borderId="11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 applyProtection="1">
      <alignment horizontal="center" vertical="center" wrapText="1"/>
    </xf>
    <xf numFmtId="10" fontId="9" fillId="0" borderId="11" xfId="14" applyNumberFormat="1" applyFont="1" applyBorder="1" applyAlignment="1" applyProtection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0" fontId="15" fillId="2" borderId="0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179" fontId="9" fillId="0" borderId="2" xfId="1" applyNumberFormat="1" applyFont="1" applyBorder="1" applyAlignment="1" applyProtection="1">
      <alignment horizontal="center" vertical="center"/>
    </xf>
    <xf numFmtId="41" fontId="9" fillId="0" borderId="2" xfId="1" applyFont="1" applyBorder="1" applyAlignment="1" applyProtection="1">
      <alignment horizontal="center" vertical="center"/>
    </xf>
    <xf numFmtId="178" fontId="9" fillId="0" borderId="2" xfId="1" applyNumberFormat="1" applyFont="1" applyBorder="1" applyAlignment="1" applyProtection="1">
      <alignment horizontal="center" vertical="center"/>
    </xf>
    <xf numFmtId="10" fontId="9" fillId="0" borderId="2" xfId="1" applyNumberFormat="1" applyFont="1" applyBorder="1" applyAlignment="1" applyProtection="1">
      <alignment horizontal="center" vertical="center"/>
    </xf>
    <xf numFmtId="178" fontId="9" fillId="0" borderId="2" xfId="1" applyNumberFormat="1" applyFont="1" applyBorder="1" applyAlignment="1" applyProtection="1">
      <alignment horizontal="center" vertical="center" wrapText="1"/>
    </xf>
    <xf numFmtId="0" fontId="6" fillId="2" borderId="14" xfId="0" applyNumberFormat="1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179" fontId="9" fillId="0" borderId="17" xfId="14" applyNumberFormat="1" applyFont="1" applyBorder="1" applyAlignment="1" applyProtection="1">
      <alignment horizontal="center" vertical="center"/>
    </xf>
    <xf numFmtId="41" fontId="9" fillId="0" borderId="11" xfId="1" applyFont="1" applyBorder="1" applyAlignment="1" applyProtection="1">
      <alignment horizontal="center" vertical="center"/>
    </xf>
    <xf numFmtId="178" fontId="9" fillId="0" borderId="11" xfId="1" applyNumberFormat="1" applyFont="1" applyBorder="1" applyAlignment="1" applyProtection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41" fontId="14" fillId="2" borderId="0" xfId="0" applyNumberFormat="1" applyFont="1" applyFill="1" applyAlignment="1">
      <alignment vertical="center"/>
    </xf>
    <xf numFmtId="49" fontId="14" fillId="2" borderId="0" xfId="0" applyNumberFormat="1" applyFont="1" applyFill="1" applyBorder="1" applyAlignment="1">
      <alignment horizontal="left" vertical="center"/>
    </xf>
    <xf numFmtId="179" fontId="16" fillId="0" borderId="2" xfId="1" applyNumberFormat="1" applyFont="1" applyFill="1" applyBorder="1" applyAlignment="1" applyProtection="1">
      <alignment horizontal="center" vertical="center"/>
    </xf>
    <xf numFmtId="41" fontId="9" fillId="0" borderId="2" xfId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horizontal="left" vertical="center" wrapText="1"/>
    </xf>
    <xf numFmtId="41" fontId="14" fillId="2" borderId="0" xfId="1" applyFont="1" applyFill="1" applyAlignment="1">
      <alignment vertical="center"/>
    </xf>
    <xf numFmtId="9" fontId="14" fillId="2" borderId="0" xfId="0" applyNumberFormat="1" applyFont="1" applyFill="1" applyAlignment="1">
      <alignment vertical="center"/>
    </xf>
    <xf numFmtId="179" fontId="9" fillId="0" borderId="11" xfId="1" applyNumberFormat="1" applyFont="1" applyBorder="1" applyAlignment="1" applyProtection="1">
      <alignment horizontal="center" vertical="center"/>
    </xf>
    <xf numFmtId="180" fontId="14" fillId="2" borderId="0" xfId="0" applyNumberFormat="1" applyFont="1" applyFill="1" applyAlignment="1">
      <alignment vertical="center"/>
    </xf>
    <xf numFmtId="181" fontId="5" fillId="0" borderId="0" xfId="14" applyNumberFormat="1" applyFont="1" applyFill="1" applyAlignment="1">
      <alignment vertical="center"/>
    </xf>
    <xf numFmtId="0" fontId="9" fillId="2" borderId="2" xfId="0" applyFont="1" applyFill="1" applyBorder="1" applyAlignment="1">
      <alignment vertical="center" wrapText="1"/>
    </xf>
    <xf numFmtId="179" fontId="9" fillId="0" borderId="2" xfId="14" applyNumberFormat="1" applyFont="1" applyBorder="1" applyAlignment="1" applyProtection="1">
      <alignment horizontal="center" vertical="center"/>
    </xf>
    <xf numFmtId="41" fontId="9" fillId="0" borderId="2" xfId="1" applyNumberFormat="1" applyFont="1" applyBorder="1" applyAlignment="1" applyProtection="1">
      <alignment horizontal="center" vertical="center"/>
    </xf>
    <xf numFmtId="10" fontId="9" fillId="2" borderId="14" xfId="14" applyNumberFormat="1" applyFont="1" applyFill="1" applyBorder="1" applyAlignment="1" applyProtection="1">
      <alignment horizontal="center" vertical="center" wrapText="1"/>
    </xf>
    <xf numFmtId="0" fontId="9" fillId="2" borderId="14" xfId="0" applyNumberFormat="1" applyFont="1" applyFill="1" applyBorder="1" applyAlignment="1" applyProtection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 wrapText="1"/>
    </xf>
    <xf numFmtId="181" fontId="5" fillId="0" borderId="0" xfId="0" applyNumberFormat="1" applyFont="1" applyFill="1" applyAlignment="1">
      <alignment vertical="center"/>
    </xf>
    <xf numFmtId="0" fontId="9" fillId="2" borderId="10" xfId="0" applyNumberFormat="1" applyFont="1" applyFill="1" applyBorder="1" applyAlignment="1" applyProtection="1">
      <alignment horizontal="center" vertical="center" wrapText="1"/>
    </xf>
    <xf numFmtId="10" fontId="9" fillId="2" borderId="10" xfId="14" applyNumberFormat="1" applyFont="1" applyFill="1" applyBorder="1" applyAlignment="1" applyProtection="1">
      <alignment horizontal="center" vertical="center" wrapText="1"/>
    </xf>
    <xf numFmtId="0" fontId="9" fillId="2" borderId="10" xfId="0" applyNumberFormat="1" applyFont="1" applyFill="1" applyBorder="1" applyAlignment="1">
      <alignment horizontal="center" vertical="center"/>
    </xf>
    <xf numFmtId="0" fontId="9" fillId="2" borderId="10" xfId="0" applyNumberFormat="1" applyFont="1" applyFill="1" applyBorder="1" applyAlignment="1">
      <alignment horizontal="center" vertical="center" wrapText="1"/>
    </xf>
    <xf numFmtId="10" fontId="5" fillId="0" borderId="0" xfId="0" applyNumberFormat="1" applyFont="1" applyFill="1" applyAlignment="1">
      <alignment vertical="center"/>
    </xf>
    <xf numFmtId="0" fontId="14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/>
    </xf>
    <xf numFmtId="41" fontId="3" fillId="0" borderId="2" xfId="1" applyFont="1" applyBorder="1" applyAlignment="1" applyProtection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/>
    </xf>
    <xf numFmtId="176" fontId="20" fillId="0" borderId="0" xfId="1" applyNumberFormat="1" applyFont="1" applyFill="1" applyAlignment="1">
      <alignment vertical="center"/>
    </xf>
    <xf numFmtId="0" fontId="14" fillId="2" borderId="0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176" fontId="9" fillId="3" borderId="6" xfId="1" applyNumberFormat="1" applyFont="1" applyFill="1" applyBorder="1" applyAlignment="1">
      <alignment horizontal="center" vertical="center" wrapText="1"/>
    </xf>
    <xf numFmtId="176" fontId="9" fillId="3" borderId="4" xfId="1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176" fontId="9" fillId="3" borderId="5" xfId="1" applyNumberFormat="1" applyFont="1" applyFill="1" applyBorder="1" applyAlignment="1">
      <alignment horizontal="center" vertical="center" wrapText="1"/>
    </xf>
    <xf numFmtId="177" fontId="9" fillId="3" borderId="6" xfId="0" applyNumberFormat="1" applyFont="1" applyFill="1" applyBorder="1" applyAlignment="1">
      <alignment horizontal="center" vertical="center" wrapText="1"/>
    </xf>
    <xf numFmtId="177" fontId="9" fillId="3" borderId="5" xfId="0" applyNumberFormat="1" applyFont="1" applyFill="1" applyBorder="1" applyAlignment="1">
      <alignment horizontal="center" vertical="center" wrapText="1"/>
    </xf>
    <xf numFmtId="176" fontId="9" fillId="3" borderId="18" xfId="1" applyNumberFormat="1" applyFont="1" applyFill="1" applyBorder="1" applyAlignment="1">
      <alignment horizontal="center" vertical="center"/>
    </xf>
    <xf numFmtId="176" fontId="9" fillId="3" borderId="19" xfId="1" applyNumberFormat="1" applyFont="1" applyFill="1" applyBorder="1" applyAlignment="1">
      <alignment horizontal="center" vertical="center"/>
    </xf>
    <xf numFmtId="176" fontId="9" fillId="3" borderId="20" xfId="1" applyNumberFormat="1" applyFont="1" applyFill="1" applyBorder="1" applyAlignment="1">
      <alignment horizontal="center" vertical="center"/>
    </xf>
    <xf numFmtId="176" fontId="9" fillId="3" borderId="5" xfId="1" applyNumberFormat="1" applyFont="1" applyFill="1" applyBorder="1" applyAlignment="1">
      <alignment horizontal="center" vertical="center"/>
    </xf>
    <xf numFmtId="176" fontId="9" fillId="3" borderId="16" xfId="1" applyNumberFormat="1" applyFont="1" applyFill="1" applyBorder="1" applyAlignment="1">
      <alignment horizontal="center" vertical="center"/>
    </xf>
    <xf numFmtId="176" fontId="9" fillId="3" borderId="15" xfId="1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left" vertical="center" wrapText="1"/>
    </xf>
    <xf numFmtId="176" fontId="9" fillId="3" borderId="21" xfId="1" applyNumberFormat="1" applyFont="1" applyFill="1" applyBorder="1" applyAlignment="1">
      <alignment horizontal="center" vertical="center"/>
    </xf>
  </cellXfs>
  <cellStyles count="15">
    <cellStyle name="백분율" xfId="14" builtinId="5"/>
    <cellStyle name="쉼표 [0]" xfId="1" builtinId="6"/>
    <cellStyle name="쉼표 [0] 2" xfId="2"/>
    <cellStyle name="쉼표 [0] 2 2" xfId="3"/>
    <cellStyle name="쉼표 [0] 3" xfId="4"/>
    <cellStyle name="쉼표 [0] 4" xfId="8"/>
    <cellStyle name="쉼표 [0] 4 2" xfId="13"/>
    <cellStyle name="쉼표 [0] 5" xfId="11"/>
    <cellStyle name="표준" xfId="0" builtinId="0"/>
    <cellStyle name="표준 2" xfId="5"/>
    <cellStyle name="표준 2 2" xfId="6"/>
    <cellStyle name="표준 3" xfId="9"/>
    <cellStyle name="표준 4" xfId="7"/>
    <cellStyle name="표준 4 2" xfId="12"/>
    <cellStyle name="표준 5" xfId="1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2%20&#51473;&#48512;&#44288;&#47532;&#49468;&#53552;\&#51652;&#44221;&#44148;&#49444;\&#44277;&#47588;\2&#48264;&#51704;(&#51228;3&#54924;&#52264;)%20&#44277;&#47588;\1.%20&#51228;3&#52264;%20&#44277;&#47588;&#51032;&#47280;%20&#49436;&#49885;(&#51652;&#44221;&#44148;&#49444;%20&#44400;&#49328;%20&#49688;&#54168;&#47532;&#52404;)_&#44160;&#51613;&#508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매 물건(진경건설) (2)"/>
      <sheetName val="공매 물건(진경건설)"/>
    </sheetNames>
    <sheetDataSet>
      <sheetData sheetId="0"/>
      <sheetData sheetId="1">
        <row r="6">
          <cell r="I6">
            <v>99450605739.203064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8"/>
  <sheetViews>
    <sheetView tabSelected="1" view="pageBreakPreview" zoomScale="70" zoomScaleNormal="100" zoomScaleSheetLayoutView="70" workbookViewId="0">
      <selection activeCell="B17" sqref="B17:O17"/>
    </sheetView>
  </sheetViews>
  <sheetFormatPr defaultRowHeight="14.65" customHeight="1"/>
  <cols>
    <col min="1" max="1" width="6.33203125" style="2" customWidth="1"/>
    <col min="2" max="2" width="23.77734375" style="2" customWidth="1"/>
    <col min="3" max="3" width="14.5546875" style="2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5" style="3" customWidth="1"/>
    <col min="9" max="9" width="18.109375" style="3" customWidth="1"/>
    <col min="10" max="10" width="19.21875" style="3" customWidth="1"/>
    <col min="11" max="12" width="18.5546875" style="3" customWidth="1"/>
    <col min="13" max="13" width="19.33203125" style="7" customWidth="1"/>
    <col min="14" max="14" width="18.5546875" style="7" customWidth="1"/>
    <col min="15" max="18" width="18.33203125" style="7" customWidth="1"/>
    <col min="19" max="19" width="12.6640625" style="7" customWidth="1"/>
    <col min="20" max="20" width="19.44140625" style="7" bestFit="1" customWidth="1"/>
    <col min="21" max="21" width="39.6640625" style="7" customWidth="1"/>
    <col min="22" max="16384" width="8.88671875" style="7"/>
  </cols>
  <sheetData>
    <row r="1" spans="1:21" ht="14.25" customHeight="1"/>
    <row r="2" spans="1:21" ht="75" customHeight="1">
      <c r="A2" s="11" t="s">
        <v>144</v>
      </c>
      <c r="B2" s="6"/>
      <c r="C2" s="6"/>
      <c r="D2" s="6"/>
      <c r="J2" s="8"/>
      <c r="M2" s="3"/>
      <c r="N2" s="5"/>
      <c r="O2" s="5"/>
      <c r="P2" s="5"/>
      <c r="Q2" s="5"/>
      <c r="R2" s="5"/>
    </row>
    <row r="3" spans="1:21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R3" s="5"/>
      <c r="U3" s="12" t="s">
        <v>5</v>
      </c>
    </row>
    <row r="4" spans="1:21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105"/>
      <c r="S4" s="91" t="s">
        <v>15</v>
      </c>
      <c r="T4" s="93" t="s">
        <v>16</v>
      </c>
      <c r="U4" s="89" t="s">
        <v>2</v>
      </c>
    </row>
    <row r="5" spans="1:21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34</v>
      </c>
      <c r="Q5" s="19" t="s">
        <v>36</v>
      </c>
      <c r="R5" s="19" t="s">
        <v>39</v>
      </c>
      <c r="S5" s="100"/>
      <c r="T5" s="94"/>
      <c r="U5" s="90"/>
    </row>
    <row r="6" spans="1:21" ht="60" customHeight="1">
      <c r="A6" s="45">
        <v>1</v>
      </c>
      <c r="B6" s="44" t="s">
        <v>64</v>
      </c>
      <c r="C6" s="43" t="s">
        <v>63</v>
      </c>
      <c r="D6" s="42" t="s">
        <v>62</v>
      </c>
      <c r="E6" s="41" t="s">
        <v>61</v>
      </c>
      <c r="F6" s="41" t="s">
        <v>60</v>
      </c>
      <c r="G6" s="40">
        <v>0.74550000000000005</v>
      </c>
      <c r="H6" s="39" t="s">
        <v>59</v>
      </c>
      <c r="I6" s="38">
        <v>41692520366</v>
      </c>
      <c r="J6" s="38">
        <v>21001297461</v>
      </c>
      <c r="K6" s="38">
        <f>J6</f>
        <v>21001297461</v>
      </c>
      <c r="L6" s="38">
        <f t="shared" ref="L6:R6" si="0">ROUND(K6*(1-$S$6),-3)</f>
        <v>19951233000</v>
      </c>
      <c r="M6" s="38">
        <f t="shared" si="0"/>
        <v>18953671000</v>
      </c>
      <c r="N6" s="38">
        <f t="shared" si="0"/>
        <v>18005987000</v>
      </c>
      <c r="O6" s="38">
        <f t="shared" si="0"/>
        <v>17105688000</v>
      </c>
      <c r="P6" s="38">
        <f t="shared" si="0"/>
        <v>16250404000</v>
      </c>
      <c r="Q6" s="38">
        <f t="shared" si="0"/>
        <v>15437884000</v>
      </c>
      <c r="R6" s="38">
        <f t="shared" si="0"/>
        <v>14665990000</v>
      </c>
      <c r="S6" s="37">
        <v>0.05</v>
      </c>
      <c r="T6" s="36" t="s">
        <v>65</v>
      </c>
      <c r="U6" s="35" t="s">
        <v>66</v>
      </c>
    </row>
    <row r="7" spans="1:21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s="13" customFormat="1" ht="32.25" customHeight="1">
      <c r="A9" s="14"/>
      <c r="B9" s="17" t="s">
        <v>25</v>
      </c>
      <c r="C9" s="1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51"/>
      <c r="R9" s="53"/>
      <c r="S9" s="16"/>
      <c r="T9" s="16"/>
      <c r="U9" s="16"/>
    </row>
    <row r="10" spans="1:21" s="13" customFormat="1" ht="32.25" customHeight="1">
      <c r="A10" s="14"/>
      <c r="B10" s="15" t="s">
        <v>74</v>
      </c>
      <c r="C10" s="15"/>
      <c r="D10" s="32"/>
      <c r="E10" s="32"/>
      <c r="F10" s="32"/>
      <c r="G10" s="32"/>
      <c r="H10" s="32"/>
      <c r="I10" s="30"/>
      <c r="J10" s="30"/>
      <c r="K10" s="30"/>
      <c r="L10" s="30"/>
      <c r="M10" s="30"/>
      <c r="N10" s="30"/>
      <c r="O10" s="30"/>
      <c r="P10" s="30"/>
      <c r="Q10" s="51"/>
      <c r="R10" s="53"/>
      <c r="S10" s="16"/>
      <c r="T10" s="16"/>
      <c r="U10" s="16"/>
    </row>
    <row r="11" spans="1:21" s="13" customFormat="1" ht="32.25" customHeight="1">
      <c r="A11" s="14"/>
      <c r="B11" s="17" t="s">
        <v>40</v>
      </c>
      <c r="C11" s="17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51"/>
      <c r="R11" s="53"/>
      <c r="S11" s="16"/>
      <c r="T11" s="16"/>
      <c r="U11" s="16"/>
    </row>
    <row r="12" spans="1:21" s="13" customFormat="1" ht="32.25" customHeight="1">
      <c r="A12" s="14"/>
      <c r="B12" s="17" t="s">
        <v>41</v>
      </c>
      <c r="C12" s="17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51"/>
      <c r="R12" s="53"/>
      <c r="S12" s="16"/>
      <c r="T12" s="16"/>
      <c r="U12" s="16"/>
    </row>
    <row r="13" spans="1:21" s="13" customFormat="1" ht="32.25" customHeight="1">
      <c r="A13" s="14"/>
      <c r="B13" s="18" t="s">
        <v>57</v>
      </c>
      <c r="C13" s="18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51"/>
      <c r="R13" s="53"/>
      <c r="S13" s="16"/>
      <c r="T13" s="16"/>
      <c r="U13" s="16"/>
    </row>
    <row r="14" spans="1:21" s="13" customFormat="1" ht="32.25" customHeight="1">
      <c r="A14" s="14"/>
      <c r="B14" s="18" t="s">
        <v>56</v>
      </c>
      <c r="C14" s="18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51"/>
      <c r="R14" s="53"/>
      <c r="S14" s="16"/>
      <c r="T14" s="16"/>
      <c r="U14" s="16"/>
    </row>
    <row r="15" spans="1:21" s="13" customFormat="1" ht="32.25" customHeight="1">
      <c r="A15" s="14"/>
      <c r="B15" s="18" t="s">
        <v>55</v>
      </c>
      <c r="C15" s="18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51"/>
      <c r="R15" s="53"/>
      <c r="S15" s="16"/>
      <c r="T15" s="16"/>
      <c r="U15" s="16"/>
    </row>
    <row r="16" spans="1:21" s="13" customFormat="1" ht="32.25" customHeight="1">
      <c r="A16" s="14"/>
      <c r="B16" s="18" t="s">
        <v>54</v>
      </c>
      <c r="C16" s="18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51"/>
      <c r="R16" s="53"/>
      <c r="S16" s="16"/>
      <c r="T16" s="16"/>
      <c r="U16" s="16"/>
    </row>
    <row r="17" spans="1:22" s="13" customFormat="1" ht="60" customHeight="1">
      <c r="A17" s="14"/>
      <c r="B17" s="88" t="s">
        <v>53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34"/>
      <c r="Q17" s="50"/>
      <c r="R17" s="52"/>
      <c r="S17" s="16"/>
      <c r="T17" s="16"/>
      <c r="U17" s="16"/>
    </row>
    <row r="18" spans="1:22" s="13" customFormat="1" ht="57.75" customHeight="1">
      <c r="A18" s="14"/>
      <c r="B18" s="95" t="s">
        <v>136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49"/>
      <c r="Q18" s="50"/>
      <c r="R18" s="52"/>
      <c r="S18" s="52"/>
      <c r="T18" s="49"/>
      <c r="U18" s="49"/>
      <c r="V18" s="49"/>
    </row>
    <row r="19" spans="1:22" s="13" customFormat="1" ht="60" customHeight="1">
      <c r="A19" s="14"/>
      <c r="B19" s="88" t="s">
        <v>52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34"/>
      <c r="Q19" s="50"/>
      <c r="R19" s="52"/>
      <c r="S19" s="16"/>
      <c r="T19" s="16"/>
      <c r="U19" s="16"/>
    </row>
    <row r="20" spans="1:22" ht="32.25" customHeight="1">
      <c r="B20" s="88" t="s">
        <v>51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34"/>
      <c r="Q20" s="50"/>
      <c r="R20" s="52"/>
    </row>
    <row r="21" spans="1:22" ht="32.25" customHeight="1">
      <c r="B21" s="18" t="s">
        <v>50</v>
      </c>
      <c r="C21" s="18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51"/>
      <c r="R21" s="53"/>
    </row>
    <row r="22" spans="1:22" ht="32.25" customHeight="1">
      <c r="B22" s="18" t="s">
        <v>49</v>
      </c>
      <c r="C22" s="18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51"/>
      <c r="R22" s="53"/>
    </row>
    <row r="23" spans="1:22" ht="32.25" customHeight="1">
      <c r="B23" s="17" t="s">
        <v>42</v>
      </c>
      <c r="C23" s="1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51"/>
      <c r="R23" s="53"/>
    </row>
    <row r="24" spans="1:22" ht="32.25" customHeight="1">
      <c r="B24" s="18" t="s">
        <v>48</v>
      </c>
      <c r="C24" s="17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1"/>
      <c r="O24" s="31"/>
      <c r="P24" s="31"/>
      <c r="Q24" s="31"/>
      <c r="R24" s="31"/>
    </row>
    <row r="25" spans="1:22" ht="32.25" customHeight="1"/>
    <row r="28" spans="1:22" ht="14.65" customHeight="1">
      <c r="H28" s="9"/>
      <c r="I28" s="9"/>
    </row>
  </sheetData>
  <mergeCells count="18">
    <mergeCell ref="A4:A5"/>
    <mergeCell ref="B4:B5"/>
    <mergeCell ref="D4:D5"/>
    <mergeCell ref="I4:I5"/>
    <mergeCell ref="S4:S5"/>
    <mergeCell ref="E4:E5"/>
    <mergeCell ref="C4:C5"/>
    <mergeCell ref="F4:F5"/>
    <mergeCell ref="G4:G5"/>
    <mergeCell ref="H4:H5"/>
    <mergeCell ref="K4:R4"/>
    <mergeCell ref="B17:O17"/>
    <mergeCell ref="B19:O19"/>
    <mergeCell ref="B20:O20"/>
    <mergeCell ref="U4:U5"/>
    <mergeCell ref="J4:J5"/>
    <mergeCell ref="T4:T5"/>
    <mergeCell ref="B18:O18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4"/>
  <sheetViews>
    <sheetView view="pageBreakPreview" zoomScale="70" zoomScaleNormal="100" zoomScaleSheetLayoutView="70" workbookViewId="0">
      <selection activeCell="B7" sqref="B7"/>
    </sheetView>
  </sheetViews>
  <sheetFormatPr defaultRowHeight="14.65" customHeight="1"/>
  <cols>
    <col min="1" max="1" width="6.33203125" style="2" customWidth="1"/>
    <col min="2" max="2" width="25.6640625" style="2" customWidth="1"/>
    <col min="3" max="3" width="13.44140625" style="2" customWidth="1"/>
    <col min="4" max="4" width="17.2187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21.109375" style="3" customWidth="1"/>
    <col min="9" max="9" width="18.33203125" style="3" customWidth="1"/>
    <col min="10" max="10" width="16.88671875" style="3" customWidth="1"/>
    <col min="11" max="11" width="17.77734375" style="3" customWidth="1"/>
    <col min="12" max="12" width="17.88671875" style="3" customWidth="1"/>
    <col min="13" max="13" width="17.21875" style="7" customWidth="1"/>
    <col min="14" max="18" width="18.77734375" style="7" customWidth="1"/>
    <col min="19" max="19" width="8.21875" style="7" customWidth="1"/>
    <col min="20" max="20" width="22.88671875" style="7" customWidth="1"/>
    <col min="21" max="21" width="39.6640625" style="7" customWidth="1"/>
    <col min="22" max="16384" width="8.88671875" style="7"/>
  </cols>
  <sheetData>
    <row r="1" spans="1:21" ht="14.25" customHeight="1"/>
    <row r="2" spans="1:21" ht="75" customHeight="1">
      <c r="A2" s="11" t="s">
        <v>145</v>
      </c>
      <c r="B2" s="6"/>
      <c r="C2" s="6"/>
      <c r="D2" s="6"/>
      <c r="J2" s="8"/>
      <c r="M2" s="3"/>
      <c r="N2" s="5"/>
      <c r="O2" s="5"/>
      <c r="P2" s="5"/>
      <c r="Q2" s="5"/>
      <c r="R2" s="5"/>
    </row>
    <row r="3" spans="1:21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R3" s="5"/>
      <c r="U3" s="12" t="s">
        <v>5</v>
      </c>
    </row>
    <row r="4" spans="1:21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87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104"/>
      <c r="S4" s="91" t="s">
        <v>15</v>
      </c>
      <c r="T4" s="93" t="s">
        <v>16</v>
      </c>
      <c r="U4" s="89" t="s">
        <v>2</v>
      </c>
    </row>
    <row r="5" spans="1:21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86</v>
      </c>
      <c r="Q5" s="19" t="s">
        <v>85</v>
      </c>
      <c r="R5" s="19" t="s">
        <v>84</v>
      </c>
      <c r="S5" s="106"/>
      <c r="T5" s="94"/>
      <c r="U5" s="90"/>
    </row>
    <row r="6" spans="1:21" ht="60" customHeight="1" thickBot="1">
      <c r="A6" s="60">
        <v>1</v>
      </c>
      <c r="B6" s="44" t="s">
        <v>83</v>
      </c>
      <c r="C6" s="43" t="s">
        <v>63</v>
      </c>
      <c r="D6" s="41" t="s">
        <v>82</v>
      </c>
      <c r="E6" s="41" t="s">
        <v>81</v>
      </c>
      <c r="F6" s="41" t="s">
        <v>80</v>
      </c>
      <c r="G6" s="40">
        <v>0.78849999999999998</v>
      </c>
      <c r="H6" s="39" t="s">
        <v>59</v>
      </c>
      <c r="I6" s="59">
        <f>'[1]공매 물건(진경건설)'!$I$6</f>
        <v>99450605739.203064</v>
      </c>
      <c r="J6" s="59">
        <v>49054216584</v>
      </c>
      <c r="K6" s="59">
        <f>J6</f>
        <v>49054216584</v>
      </c>
      <c r="L6" s="38">
        <f t="shared" ref="L6:R6" si="0">ROUND(K6*(1-$S$6),0)</f>
        <v>46601505755</v>
      </c>
      <c r="M6" s="38">
        <f t="shared" si="0"/>
        <v>44271430467</v>
      </c>
      <c r="N6" s="38">
        <f t="shared" si="0"/>
        <v>42057858944</v>
      </c>
      <c r="O6" s="38">
        <f t="shared" si="0"/>
        <v>39954965997</v>
      </c>
      <c r="P6" s="38">
        <f t="shared" si="0"/>
        <v>37957217697</v>
      </c>
      <c r="Q6" s="38">
        <f t="shared" si="0"/>
        <v>36059356812</v>
      </c>
      <c r="R6" s="38">
        <f t="shared" si="0"/>
        <v>34256388971</v>
      </c>
      <c r="S6" s="58">
        <v>0.05</v>
      </c>
      <c r="T6" s="36" t="s">
        <v>79</v>
      </c>
      <c r="U6" s="33" t="s">
        <v>154</v>
      </c>
    </row>
    <row r="7" spans="1:21" s="13" customFormat="1" ht="45.75" customHeight="1">
      <c r="A7" s="14" t="s">
        <v>177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13" customFormat="1" ht="32.25" customHeight="1">
      <c r="A8" s="14"/>
      <c r="B8" s="17" t="s">
        <v>58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s="13" customFormat="1" ht="32.25" customHeight="1">
      <c r="A9" s="14"/>
      <c r="B9" s="17" t="s">
        <v>25</v>
      </c>
      <c r="C9" s="17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16"/>
      <c r="T9" s="16"/>
      <c r="U9" s="16"/>
    </row>
    <row r="10" spans="1:21" s="13" customFormat="1" ht="32.25" customHeight="1">
      <c r="A10" s="14"/>
      <c r="B10" s="15" t="s">
        <v>88</v>
      </c>
      <c r="C10" s="15"/>
      <c r="D10" s="32"/>
      <c r="E10" s="32"/>
      <c r="F10" s="32"/>
      <c r="G10" s="32"/>
      <c r="H10" s="32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  <c r="T10" s="16"/>
      <c r="U10" s="16"/>
    </row>
    <row r="11" spans="1:21" s="13" customFormat="1" ht="32.25" customHeight="1">
      <c r="A11" s="14"/>
      <c r="B11" s="17" t="s">
        <v>40</v>
      </c>
      <c r="C11" s="17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16"/>
      <c r="T11" s="16"/>
      <c r="U11" s="16"/>
    </row>
    <row r="12" spans="1:21" s="13" customFormat="1" ht="32.25" customHeight="1">
      <c r="A12" s="14"/>
      <c r="B12" s="17" t="s">
        <v>41</v>
      </c>
      <c r="C12" s="17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16"/>
      <c r="T12" s="16"/>
      <c r="U12" s="16"/>
    </row>
    <row r="13" spans="1:21" s="13" customFormat="1" ht="32.25" customHeight="1">
      <c r="A13" s="14"/>
      <c r="B13" s="18" t="s">
        <v>57</v>
      </c>
      <c r="C13" s="18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16"/>
      <c r="T13" s="16"/>
      <c r="U13" s="16"/>
    </row>
    <row r="14" spans="1:21" s="13" customFormat="1" ht="32.25" customHeight="1">
      <c r="A14" s="14"/>
      <c r="B14" s="57" t="s">
        <v>78</v>
      </c>
      <c r="C14" s="18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16"/>
      <c r="T14" s="16"/>
      <c r="U14" s="16"/>
    </row>
    <row r="15" spans="1:21" s="13" customFormat="1" ht="32.25" customHeight="1">
      <c r="A15" s="14"/>
      <c r="B15" s="18" t="s">
        <v>56</v>
      </c>
      <c r="C15" s="18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6"/>
      <c r="T15" s="16"/>
      <c r="U15" s="16"/>
    </row>
    <row r="16" spans="1:21" s="13" customFormat="1" ht="32.25" customHeight="1">
      <c r="A16" s="14"/>
      <c r="B16" s="18" t="s">
        <v>77</v>
      </c>
      <c r="C16" s="18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16"/>
      <c r="T16" s="16"/>
      <c r="U16" s="16"/>
    </row>
    <row r="17" spans="1:21" s="13" customFormat="1" ht="32.25" customHeight="1">
      <c r="A17" s="14"/>
      <c r="B17" s="18" t="s">
        <v>54</v>
      </c>
      <c r="C17" s="18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16"/>
      <c r="T17" s="16"/>
      <c r="U17" s="16"/>
    </row>
    <row r="18" spans="1:21" s="13" customFormat="1" ht="50.25" customHeight="1">
      <c r="A18" s="14"/>
      <c r="B18" s="88" t="s">
        <v>53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16"/>
      <c r="T18" s="16"/>
      <c r="U18" s="16"/>
    </row>
    <row r="19" spans="1:21" s="13" customFormat="1" ht="50.25" customHeight="1">
      <c r="A19" s="14"/>
      <c r="B19" s="95" t="s">
        <v>137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54"/>
      <c r="Q19" s="54"/>
      <c r="R19" s="54"/>
      <c r="S19" s="16"/>
      <c r="T19" s="16"/>
      <c r="U19" s="16"/>
    </row>
    <row r="20" spans="1:21" s="13" customFormat="1" ht="50.25" customHeight="1">
      <c r="A20" s="14"/>
      <c r="B20" s="88" t="s">
        <v>76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16"/>
      <c r="T20" s="16"/>
      <c r="U20" s="16"/>
    </row>
    <row r="21" spans="1:21" s="13" customFormat="1" ht="35.25" customHeight="1">
      <c r="A21" s="14"/>
      <c r="B21" s="88" t="s">
        <v>51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16"/>
      <c r="T21" s="16"/>
      <c r="U21" s="16"/>
    </row>
    <row r="22" spans="1:21" s="13" customFormat="1" ht="32.25" customHeight="1">
      <c r="A22" s="14"/>
      <c r="B22" s="18" t="s">
        <v>50</v>
      </c>
      <c r="C22" s="18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16"/>
      <c r="T22" s="16"/>
      <c r="U22" s="16"/>
    </row>
    <row r="23" spans="1:21" s="13" customFormat="1" ht="32.25" customHeight="1">
      <c r="A23" s="14"/>
      <c r="B23" s="18" t="s">
        <v>49</v>
      </c>
      <c r="C23" s="18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16"/>
      <c r="T23" s="16"/>
      <c r="U23" s="16"/>
    </row>
    <row r="24" spans="1:21" s="13" customFormat="1" ht="32.25" customHeight="1">
      <c r="A24" s="14"/>
      <c r="B24" s="17" t="s">
        <v>42</v>
      </c>
      <c r="C24" s="1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16"/>
      <c r="T24" s="16"/>
      <c r="U24" s="16"/>
    </row>
    <row r="25" spans="1:21" s="13" customFormat="1" ht="32.25" customHeight="1">
      <c r="A25" s="14"/>
      <c r="B25" s="18" t="s">
        <v>75</v>
      </c>
      <c r="C25" s="17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31"/>
      <c r="O25" s="31"/>
      <c r="P25" s="31"/>
      <c r="Q25" s="31"/>
      <c r="R25" s="31"/>
      <c r="S25" s="16"/>
      <c r="T25" s="16"/>
      <c r="U25" s="16"/>
    </row>
    <row r="27" spans="1:21" ht="14.65" customHeight="1">
      <c r="M27" s="3"/>
    </row>
    <row r="30" spans="1:21" ht="14.65" customHeight="1">
      <c r="H30" s="10"/>
      <c r="I30" s="10"/>
    </row>
    <row r="34" spans="1:21" s="3" customFormat="1" ht="14.65" customHeight="1">
      <c r="A34" s="2"/>
      <c r="B34" s="2"/>
      <c r="C34" s="2"/>
      <c r="D34" s="1"/>
      <c r="E34" s="4"/>
      <c r="F34" s="4"/>
      <c r="G34" s="4"/>
      <c r="H34" s="9"/>
      <c r="I34" s="9"/>
      <c r="M34" s="7"/>
      <c r="N34" s="7"/>
      <c r="O34" s="7"/>
      <c r="P34" s="7"/>
      <c r="Q34" s="7"/>
      <c r="R34" s="7"/>
      <c r="S34" s="7"/>
      <c r="T34" s="7"/>
      <c r="U34" s="7"/>
    </row>
  </sheetData>
  <mergeCells count="18">
    <mergeCell ref="A4:A5"/>
    <mergeCell ref="B4:B5"/>
    <mergeCell ref="C4:C5"/>
    <mergeCell ref="D4:D5"/>
    <mergeCell ref="E4:E5"/>
    <mergeCell ref="T4:T5"/>
    <mergeCell ref="U4:U5"/>
    <mergeCell ref="B18:R18"/>
    <mergeCell ref="B20:R20"/>
    <mergeCell ref="B21:R21"/>
    <mergeCell ref="B19:O19"/>
    <mergeCell ref="G4:G5"/>
    <mergeCell ref="H4:H5"/>
    <mergeCell ref="I4:I5"/>
    <mergeCell ref="J4:J5"/>
    <mergeCell ref="K4:R4"/>
    <mergeCell ref="S4:S5"/>
    <mergeCell ref="F4:F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5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view="pageBreakPreview" zoomScale="70" zoomScaleNormal="100" zoomScaleSheetLayoutView="70" workbookViewId="0">
      <selection activeCell="A2" sqref="A2"/>
    </sheetView>
  </sheetViews>
  <sheetFormatPr defaultRowHeight="14.65" customHeight="1"/>
  <cols>
    <col min="1" max="1" width="6.33203125" style="2" customWidth="1"/>
    <col min="2" max="2" width="25.554687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20.77734375" style="3" customWidth="1"/>
    <col min="13" max="17" width="20.77734375" style="7" customWidth="1"/>
    <col min="18" max="18" width="16.109375" style="7" customWidth="1"/>
    <col min="19" max="19" width="14.44140625" style="7" customWidth="1"/>
    <col min="20" max="20" width="39.6640625" style="7" customWidth="1"/>
    <col min="21" max="16384" width="8.88671875" style="7"/>
  </cols>
  <sheetData>
    <row r="1" spans="1:20" ht="14.25" customHeight="1"/>
    <row r="2" spans="1:20" ht="75" customHeight="1">
      <c r="A2" s="11" t="s">
        <v>146</v>
      </c>
      <c r="B2" s="6"/>
      <c r="C2" s="6"/>
      <c r="D2" s="6"/>
      <c r="J2" s="8"/>
      <c r="M2" s="3"/>
      <c r="N2" s="5"/>
      <c r="O2" s="5"/>
      <c r="P2" s="5"/>
      <c r="Q2" s="5"/>
    </row>
    <row r="3" spans="1:20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T3" s="12" t="s">
        <v>5</v>
      </c>
    </row>
    <row r="4" spans="1:20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91" t="s">
        <v>15</v>
      </c>
      <c r="S4" s="93" t="s">
        <v>16</v>
      </c>
      <c r="T4" s="89" t="s">
        <v>2</v>
      </c>
    </row>
    <row r="5" spans="1:20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95</v>
      </c>
      <c r="P5" s="19" t="s">
        <v>86</v>
      </c>
      <c r="Q5" s="19" t="s">
        <v>85</v>
      </c>
      <c r="R5" s="106"/>
      <c r="S5" s="94"/>
      <c r="T5" s="90"/>
    </row>
    <row r="6" spans="1:20" ht="57.75" customHeight="1" thickBot="1">
      <c r="A6" s="21">
        <v>1</v>
      </c>
      <c r="B6" s="22" t="s">
        <v>94</v>
      </c>
      <c r="C6" s="27" t="s">
        <v>63</v>
      </c>
      <c r="D6" s="28" t="s">
        <v>62</v>
      </c>
      <c r="E6" s="48" t="s">
        <v>93</v>
      </c>
      <c r="F6" s="23" t="s">
        <v>92</v>
      </c>
      <c r="G6" s="29">
        <v>0.37430000000000002</v>
      </c>
      <c r="H6" s="23" t="s">
        <v>59</v>
      </c>
      <c r="I6" s="47">
        <v>28183004240</v>
      </c>
      <c r="J6" s="24">
        <v>14322084758</v>
      </c>
      <c r="K6" s="47">
        <f>J6</f>
        <v>14322084758</v>
      </c>
      <c r="L6" s="24">
        <f>ROUND(K6*(1-$R6),0)</f>
        <v>13605980520</v>
      </c>
      <c r="M6" s="24">
        <f>ROUND(L6*(1-$R6),0)</f>
        <v>12925681494</v>
      </c>
      <c r="N6" s="24">
        <f>ROUND(M6*(1-$R6),0)</f>
        <v>12279397419</v>
      </c>
      <c r="O6" s="24">
        <f>ROUND(N6*(1-$R6),0)</f>
        <v>11665427548</v>
      </c>
      <c r="P6" s="24">
        <f>ROUND(O6*(1-$R6),0)</f>
        <v>11082156171</v>
      </c>
      <c r="Q6" s="24">
        <v>10789645060</v>
      </c>
      <c r="R6" s="46">
        <v>0.05</v>
      </c>
      <c r="S6" s="61" t="s">
        <v>91</v>
      </c>
      <c r="T6" s="33" t="s">
        <v>154</v>
      </c>
    </row>
    <row r="7" spans="1:20" s="13" customFormat="1" ht="45.75" customHeight="1">
      <c r="A7" s="14" t="s">
        <v>90</v>
      </c>
      <c r="B7" s="15" t="s">
        <v>68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3" customFormat="1" ht="32.25" customHeight="1">
      <c r="A9" s="14"/>
      <c r="B9" s="17" t="s">
        <v>67</v>
      </c>
      <c r="C9" s="17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16"/>
      <c r="S9" s="16"/>
      <c r="T9" s="16"/>
    </row>
    <row r="10" spans="1:20" s="13" customFormat="1" ht="32.25" customHeight="1">
      <c r="A10" s="14"/>
      <c r="B10" s="15" t="s">
        <v>89</v>
      </c>
      <c r="C10" s="15"/>
      <c r="D10" s="32"/>
      <c r="E10" s="32"/>
      <c r="F10" s="32"/>
      <c r="G10" s="32"/>
      <c r="H10" s="32"/>
      <c r="I10" s="55"/>
      <c r="J10" s="55"/>
      <c r="K10" s="55"/>
      <c r="L10" s="55"/>
      <c r="M10" s="55"/>
      <c r="N10" s="55"/>
      <c r="O10" s="55"/>
      <c r="P10" s="55"/>
      <c r="Q10" s="55"/>
      <c r="R10" s="16"/>
      <c r="S10" s="16"/>
      <c r="T10" s="16"/>
    </row>
    <row r="11" spans="1:20" s="13" customFormat="1" ht="32.25" customHeight="1">
      <c r="A11" s="14"/>
      <c r="B11" s="17" t="s">
        <v>40</v>
      </c>
      <c r="C11" s="17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16"/>
      <c r="S11" s="16"/>
      <c r="T11" s="16"/>
    </row>
    <row r="12" spans="1:20" s="13" customFormat="1" ht="32.25" customHeight="1">
      <c r="A12" s="14"/>
      <c r="B12" s="17" t="s">
        <v>41</v>
      </c>
      <c r="C12" s="17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S12" s="16"/>
      <c r="T12" s="16"/>
    </row>
    <row r="13" spans="1:20" s="13" customFormat="1" ht="34.5" customHeight="1">
      <c r="A13" s="14"/>
      <c r="B13" s="18" t="s">
        <v>26</v>
      </c>
      <c r="C13" s="17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</row>
    <row r="14" spans="1:20" s="13" customFormat="1" ht="34.5" customHeight="1">
      <c r="A14" s="14"/>
      <c r="B14" s="18" t="s">
        <v>37</v>
      </c>
      <c r="C14" s="1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</row>
    <row r="15" spans="1:20" s="13" customFormat="1" ht="34.5" customHeight="1">
      <c r="A15" s="14"/>
      <c r="B15" s="18" t="s">
        <v>27</v>
      </c>
      <c r="C15" s="17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</row>
    <row r="16" spans="1:20" s="13" customFormat="1" ht="51.95" customHeight="1">
      <c r="A16" s="14"/>
      <c r="B16" s="88" t="s">
        <v>28</v>
      </c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</row>
    <row r="17" spans="1:20" s="13" customFormat="1" ht="51.95" customHeight="1">
      <c r="A17" s="14"/>
      <c r="B17" s="95" t="s">
        <v>138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54"/>
      <c r="Q17" s="54"/>
    </row>
    <row r="18" spans="1:20" s="13" customFormat="1" ht="34.5" customHeight="1">
      <c r="A18" s="14"/>
      <c r="B18" s="18" t="s">
        <v>29</v>
      </c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</row>
    <row r="19" spans="1:20" s="13" customFormat="1" ht="51.95" customHeight="1">
      <c r="A19" s="14"/>
      <c r="B19" s="88" t="s">
        <v>30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</row>
    <row r="20" spans="1:20" s="13" customFormat="1" ht="34.5" customHeight="1">
      <c r="A20" s="14"/>
      <c r="B20" s="18" t="s">
        <v>31</v>
      </c>
      <c r="C20" s="1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</row>
    <row r="21" spans="1:20" s="13" customFormat="1" ht="34.5" customHeight="1">
      <c r="A21" s="14"/>
      <c r="B21" s="18" t="s">
        <v>32</v>
      </c>
      <c r="C21" s="17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16"/>
    </row>
    <row r="22" spans="1:20" s="13" customFormat="1" ht="32.25" customHeight="1">
      <c r="A22" s="14"/>
      <c r="B22" s="17" t="s">
        <v>42</v>
      </c>
      <c r="C22" s="1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16"/>
      <c r="S22" s="16"/>
      <c r="T22" s="16"/>
    </row>
    <row r="23" spans="1:20" s="13" customFormat="1" ht="32.25" customHeight="1">
      <c r="A23" s="14"/>
      <c r="B23" s="18" t="s">
        <v>48</v>
      </c>
      <c r="C23" s="17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31"/>
      <c r="O23" s="31"/>
      <c r="P23" s="31"/>
      <c r="Q23" s="31"/>
      <c r="R23" s="7"/>
      <c r="S23" s="16"/>
      <c r="T23" s="16"/>
    </row>
    <row r="25" spans="1:20" ht="14.65" customHeight="1">
      <c r="M25" s="3"/>
    </row>
    <row r="28" spans="1:20" ht="14.65" customHeight="1">
      <c r="H28" s="10"/>
      <c r="I28" s="10"/>
    </row>
    <row r="32" spans="1:20" ht="14.65" customHeight="1">
      <c r="H32" s="9"/>
      <c r="I32" s="9"/>
    </row>
  </sheetData>
  <mergeCells count="17">
    <mergeCell ref="A4:A5"/>
    <mergeCell ref="B4:B5"/>
    <mergeCell ref="C4:C5"/>
    <mergeCell ref="D4:D5"/>
    <mergeCell ref="E4:E5"/>
    <mergeCell ref="B19:Q19"/>
    <mergeCell ref="B17:O17"/>
    <mergeCell ref="S4:S5"/>
    <mergeCell ref="T4:T5"/>
    <mergeCell ref="B16:Q16"/>
    <mergeCell ref="G4:G5"/>
    <mergeCell ref="H4:H5"/>
    <mergeCell ref="I4:I5"/>
    <mergeCell ref="J4:J5"/>
    <mergeCell ref="K4:Q4"/>
    <mergeCell ref="R4:R5"/>
    <mergeCell ref="F4:F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6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"/>
  <sheetViews>
    <sheetView view="pageBreakPreview" zoomScale="70" zoomScaleNormal="100" zoomScaleSheetLayoutView="70" workbookViewId="0">
      <selection activeCell="A2" sqref="A2"/>
    </sheetView>
  </sheetViews>
  <sheetFormatPr defaultRowHeight="14.65" customHeight="1"/>
  <cols>
    <col min="1" max="1" width="6.33203125" style="2" customWidth="1"/>
    <col min="2" max="2" width="25.554687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9" width="17.88671875" style="3" customWidth="1"/>
    <col min="10" max="10" width="18" style="3" customWidth="1"/>
    <col min="11" max="12" width="20.77734375" style="3" customWidth="1"/>
    <col min="13" max="20" width="20.77734375" style="7" customWidth="1"/>
    <col min="21" max="21" width="8.21875" style="7" customWidth="1"/>
    <col min="22" max="22" width="14.44140625" style="7" customWidth="1"/>
    <col min="23" max="23" width="39.6640625" style="7" customWidth="1"/>
    <col min="24" max="16384" width="8.88671875" style="7"/>
  </cols>
  <sheetData>
    <row r="1" spans="1:23" ht="14.25" customHeight="1"/>
    <row r="2" spans="1:23" ht="75" customHeight="1">
      <c r="A2" s="11" t="s">
        <v>147</v>
      </c>
      <c r="B2" s="6"/>
      <c r="C2" s="6"/>
      <c r="D2" s="6"/>
      <c r="J2" s="8"/>
      <c r="M2" s="3"/>
      <c r="N2" s="5"/>
      <c r="O2" s="5"/>
      <c r="P2" s="5"/>
      <c r="Q2" s="5"/>
      <c r="R2" s="5"/>
      <c r="S2" s="5"/>
      <c r="T2" s="5"/>
    </row>
    <row r="3" spans="1:23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R3" s="5"/>
      <c r="S3" s="5"/>
      <c r="T3" s="5"/>
      <c r="W3" s="12" t="s">
        <v>5</v>
      </c>
    </row>
    <row r="4" spans="1:23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104"/>
      <c r="S4" s="104"/>
      <c r="T4" s="105"/>
      <c r="U4" s="91" t="s">
        <v>15</v>
      </c>
      <c r="V4" s="93" t="s">
        <v>16</v>
      </c>
      <c r="W4" s="89" t="s">
        <v>2</v>
      </c>
    </row>
    <row r="5" spans="1:23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34</v>
      </c>
      <c r="Q5" s="19" t="s">
        <v>36</v>
      </c>
      <c r="R5" s="19" t="s">
        <v>39</v>
      </c>
      <c r="S5" s="19" t="s">
        <v>114</v>
      </c>
      <c r="T5" s="19" t="s">
        <v>116</v>
      </c>
      <c r="U5" s="106"/>
      <c r="V5" s="94"/>
      <c r="W5" s="90"/>
    </row>
    <row r="6" spans="1:23" ht="57.75" customHeight="1" thickBot="1">
      <c r="A6" s="21">
        <v>1</v>
      </c>
      <c r="B6" s="22" t="s">
        <v>71</v>
      </c>
      <c r="C6" s="27" t="s">
        <v>20</v>
      </c>
      <c r="D6" s="28" t="s">
        <v>21</v>
      </c>
      <c r="E6" s="48" t="s">
        <v>70</v>
      </c>
      <c r="F6" s="23" t="s">
        <v>69</v>
      </c>
      <c r="G6" s="29">
        <v>0.36770000000000003</v>
      </c>
      <c r="H6" s="23" t="s">
        <v>22</v>
      </c>
      <c r="I6" s="47">
        <v>26807271511</v>
      </c>
      <c r="J6" s="47">
        <v>13622962669</v>
      </c>
      <c r="K6" s="47">
        <f>J6</f>
        <v>13622962669</v>
      </c>
      <c r="L6" s="24">
        <f t="shared" ref="L6:T6" si="0">ROUND(K6*(1-$U$6),-3)</f>
        <v>12941815000</v>
      </c>
      <c r="M6" s="24">
        <f t="shared" si="0"/>
        <v>12294724000</v>
      </c>
      <c r="N6" s="24">
        <f t="shared" si="0"/>
        <v>11679988000</v>
      </c>
      <c r="O6" s="24">
        <f t="shared" si="0"/>
        <v>11095989000</v>
      </c>
      <c r="P6" s="24">
        <f t="shared" si="0"/>
        <v>10541190000</v>
      </c>
      <c r="Q6" s="24">
        <f t="shared" si="0"/>
        <v>10014131000</v>
      </c>
      <c r="R6" s="24">
        <f t="shared" si="0"/>
        <v>9513424000</v>
      </c>
      <c r="S6" s="24">
        <f t="shared" si="0"/>
        <v>9037753000</v>
      </c>
      <c r="T6" s="24">
        <f t="shared" si="0"/>
        <v>8585865000</v>
      </c>
      <c r="U6" s="46">
        <v>0.05</v>
      </c>
      <c r="V6" s="26" t="s">
        <v>47</v>
      </c>
      <c r="W6" s="33" t="s">
        <v>154</v>
      </c>
    </row>
    <row r="7" spans="1:23" s="13" customFormat="1" ht="45.75" customHeight="1">
      <c r="A7" s="14" t="s">
        <v>0</v>
      </c>
      <c r="B7" s="15" t="s">
        <v>68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3" s="13" customFormat="1" ht="32.25" customHeight="1">
      <c r="A9" s="14"/>
      <c r="B9" s="17" t="s">
        <v>67</v>
      </c>
      <c r="C9" s="1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55"/>
      <c r="T9" s="55"/>
      <c r="U9" s="16"/>
      <c r="V9" s="16"/>
      <c r="W9" s="16"/>
    </row>
    <row r="10" spans="1:23" s="13" customFormat="1" ht="32.25" customHeight="1">
      <c r="A10" s="14"/>
      <c r="B10" s="15" t="s">
        <v>72</v>
      </c>
      <c r="C10" s="15"/>
      <c r="D10" s="32"/>
      <c r="E10" s="32"/>
      <c r="F10" s="32"/>
      <c r="G10" s="32"/>
      <c r="H10" s="32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55"/>
      <c r="T10" s="55"/>
      <c r="U10" s="16"/>
      <c r="V10" s="16"/>
      <c r="W10" s="16"/>
    </row>
    <row r="11" spans="1:23" s="13" customFormat="1" ht="32.25" customHeight="1">
      <c r="A11" s="14"/>
      <c r="B11" s="17" t="s">
        <v>40</v>
      </c>
      <c r="C11" s="17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55"/>
      <c r="T11" s="55"/>
      <c r="U11" s="16"/>
      <c r="V11" s="16"/>
      <c r="W11" s="16"/>
    </row>
    <row r="12" spans="1:23" s="13" customFormat="1" ht="32.25" customHeight="1">
      <c r="A12" s="14"/>
      <c r="B12" s="17" t="s">
        <v>41</v>
      </c>
      <c r="C12" s="17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55"/>
      <c r="T12" s="55"/>
      <c r="U12" s="16"/>
      <c r="V12" s="16"/>
      <c r="W12" s="16"/>
    </row>
    <row r="13" spans="1:23" s="13" customFormat="1" ht="34.5" customHeight="1">
      <c r="A13" s="14"/>
      <c r="B13" s="18" t="s">
        <v>26</v>
      </c>
      <c r="C13" s="17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55"/>
      <c r="T13" s="55"/>
    </row>
    <row r="14" spans="1:23" s="13" customFormat="1" ht="34.5" customHeight="1">
      <c r="A14" s="14"/>
      <c r="B14" s="18" t="s">
        <v>37</v>
      </c>
      <c r="C14" s="17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55"/>
      <c r="T14" s="55"/>
    </row>
    <row r="15" spans="1:23" s="13" customFormat="1" ht="34.5" customHeight="1">
      <c r="A15" s="14"/>
      <c r="B15" s="18" t="s">
        <v>27</v>
      </c>
      <c r="C15" s="17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55"/>
      <c r="T15" s="55"/>
    </row>
    <row r="16" spans="1:23" s="13" customFormat="1" ht="51.95" customHeight="1">
      <c r="A16" s="14"/>
      <c r="B16" s="88" t="s">
        <v>28</v>
      </c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34"/>
      <c r="Q16" s="34"/>
      <c r="R16" s="34"/>
      <c r="S16" s="54"/>
      <c r="T16" s="54"/>
    </row>
    <row r="17" spans="1:23" s="13" customFormat="1" ht="57.75" customHeight="1">
      <c r="A17" s="14"/>
      <c r="B17" s="95" t="s">
        <v>139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34"/>
      <c r="Q17" s="34"/>
      <c r="R17" s="34"/>
      <c r="S17" s="54"/>
      <c r="T17" s="54"/>
    </row>
    <row r="18" spans="1:23" s="13" customFormat="1" ht="34.5" customHeight="1">
      <c r="A18" s="14"/>
      <c r="B18" s="18" t="s">
        <v>29</v>
      </c>
      <c r="C18" s="1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55"/>
      <c r="T18" s="55"/>
    </row>
    <row r="19" spans="1:23" s="13" customFormat="1" ht="51.95" customHeight="1">
      <c r="A19" s="14"/>
      <c r="B19" s="88" t="s">
        <v>30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34"/>
      <c r="Q19" s="34"/>
      <c r="R19" s="34"/>
      <c r="S19" s="54"/>
      <c r="T19" s="54"/>
    </row>
    <row r="20" spans="1:23" s="13" customFormat="1" ht="34.5" customHeight="1">
      <c r="A20" s="14"/>
      <c r="B20" s="18" t="s">
        <v>31</v>
      </c>
      <c r="C20" s="17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55"/>
      <c r="T20" s="55"/>
    </row>
    <row r="21" spans="1:23" s="13" customFormat="1" ht="34.5" customHeight="1">
      <c r="A21" s="14"/>
      <c r="B21" s="18" t="s">
        <v>32</v>
      </c>
      <c r="C21" s="1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55"/>
      <c r="T21" s="55"/>
    </row>
    <row r="22" spans="1:23" s="13" customFormat="1" ht="32.25" customHeight="1">
      <c r="A22" s="14"/>
      <c r="B22" s="17" t="s">
        <v>42</v>
      </c>
      <c r="C22" s="17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55"/>
      <c r="T22" s="55"/>
      <c r="U22" s="16"/>
      <c r="V22" s="16"/>
      <c r="W22" s="16"/>
    </row>
    <row r="23" spans="1:23" s="13" customFormat="1" ht="32.25" customHeight="1">
      <c r="A23" s="14"/>
      <c r="B23" s="18" t="s">
        <v>48</v>
      </c>
      <c r="C23" s="1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1"/>
      <c r="O23" s="31"/>
      <c r="P23" s="31"/>
      <c r="Q23" s="31"/>
      <c r="R23" s="31"/>
      <c r="S23" s="31"/>
      <c r="T23" s="31"/>
      <c r="U23" s="16"/>
      <c r="V23" s="16"/>
      <c r="W23" s="16"/>
    </row>
    <row r="25" spans="1:23" ht="14.65" customHeight="1">
      <c r="M25" s="3"/>
    </row>
    <row r="28" spans="1:23" ht="14.65" customHeight="1">
      <c r="H28" s="10"/>
      <c r="I28" s="10"/>
    </row>
    <row r="32" spans="1:23" s="3" customFormat="1" ht="14.65" customHeight="1">
      <c r="A32" s="2"/>
      <c r="B32" s="2"/>
      <c r="C32" s="2"/>
      <c r="D32" s="1"/>
      <c r="E32" s="4"/>
      <c r="F32" s="4"/>
      <c r="G32" s="4"/>
      <c r="H32" s="9"/>
      <c r="I32" s="9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</sheetData>
  <mergeCells count="17">
    <mergeCell ref="A4:A5"/>
    <mergeCell ref="B4:B5"/>
    <mergeCell ref="C4:C5"/>
    <mergeCell ref="D4:D5"/>
    <mergeCell ref="E4:E5"/>
    <mergeCell ref="W4:W5"/>
    <mergeCell ref="B16:O16"/>
    <mergeCell ref="B17:O17"/>
    <mergeCell ref="B19:O19"/>
    <mergeCell ref="G4:G5"/>
    <mergeCell ref="H4:H5"/>
    <mergeCell ref="I4:I5"/>
    <mergeCell ref="J4:J5"/>
    <mergeCell ref="U4:U5"/>
    <mergeCell ref="V4:V5"/>
    <mergeCell ref="F4:F5"/>
    <mergeCell ref="K4:T4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1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8"/>
  <sheetViews>
    <sheetView zoomScale="70" zoomScaleNormal="70" workbookViewId="0">
      <selection activeCell="A2" sqref="A2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18.6640625" style="3" customWidth="1"/>
    <col min="13" max="20" width="18.6640625" style="7" customWidth="1"/>
    <col min="21" max="21" width="8.21875" style="7" customWidth="1"/>
    <col min="22" max="22" width="18.21875" style="7" customWidth="1"/>
    <col min="23" max="23" width="39.6640625" style="7" customWidth="1"/>
    <col min="24" max="16384" width="8.88671875" style="7"/>
  </cols>
  <sheetData>
    <row r="1" spans="1:25" ht="14.25" customHeight="1"/>
    <row r="2" spans="1:25" ht="75" customHeight="1">
      <c r="A2" s="11" t="s">
        <v>148</v>
      </c>
      <c r="B2" s="6"/>
      <c r="C2" s="6"/>
      <c r="D2" s="6"/>
      <c r="J2" s="8"/>
      <c r="M2" s="3"/>
      <c r="N2" s="5"/>
      <c r="O2" s="5"/>
      <c r="P2" s="5"/>
      <c r="Q2" s="5"/>
      <c r="R2" s="5"/>
      <c r="S2" s="5"/>
      <c r="T2" s="5"/>
    </row>
    <row r="3" spans="1:25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R3" s="5"/>
      <c r="S3" s="5"/>
      <c r="T3" s="5"/>
      <c r="W3" s="12" t="s">
        <v>5</v>
      </c>
    </row>
    <row r="4" spans="1:25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104"/>
      <c r="S4" s="104"/>
      <c r="T4" s="104"/>
      <c r="U4" s="91" t="s">
        <v>15</v>
      </c>
      <c r="V4" s="93" t="s">
        <v>16</v>
      </c>
      <c r="W4" s="89" t="s">
        <v>2</v>
      </c>
    </row>
    <row r="5" spans="1:25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86</v>
      </c>
      <c r="Q5" s="19" t="s">
        <v>85</v>
      </c>
      <c r="R5" s="19" t="s">
        <v>84</v>
      </c>
      <c r="S5" s="19" t="s">
        <v>113</v>
      </c>
      <c r="T5" s="19" t="s">
        <v>115</v>
      </c>
      <c r="U5" s="106"/>
      <c r="V5" s="94"/>
      <c r="W5" s="90"/>
    </row>
    <row r="6" spans="1:25" ht="60" customHeight="1" thickBot="1">
      <c r="A6" s="21">
        <v>1</v>
      </c>
      <c r="B6" s="22" t="s">
        <v>127</v>
      </c>
      <c r="C6" s="27" t="s">
        <v>20</v>
      </c>
      <c r="D6" s="28" t="s">
        <v>21</v>
      </c>
      <c r="E6" s="75" t="s">
        <v>126</v>
      </c>
      <c r="F6" s="23" t="s">
        <v>125</v>
      </c>
      <c r="G6" s="29">
        <v>0.30509999999999998</v>
      </c>
      <c r="H6" s="23" t="s">
        <v>22</v>
      </c>
      <c r="I6" s="24">
        <v>15259260031</v>
      </c>
      <c r="J6" s="24">
        <v>7649639819</v>
      </c>
      <c r="K6" s="24">
        <f>J6</f>
        <v>7649639819</v>
      </c>
      <c r="L6" s="24">
        <f t="shared" ref="L6:T6" si="0">ROUND(K6*(1-$U6),0)</f>
        <v>7267157828</v>
      </c>
      <c r="M6" s="24">
        <f t="shared" si="0"/>
        <v>6903799937</v>
      </c>
      <c r="N6" s="24">
        <f t="shared" si="0"/>
        <v>6558609940</v>
      </c>
      <c r="O6" s="24">
        <f t="shared" si="0"/>
        <v>6230679443</v>
      </c>
      <c r="P6" s="24">
        <f t="shared" si="0"/>
        <v>5919145471</v>
      </c>
      <c r="Q6" s="24">
        <f t="shared" si="0"/>
        <v>5623188197</v>
      </c>
      <c r="R6" s="24">
        <f t="shared" si="0"/>
        <v>5342028787</v>
      </c>
      <c r="S6" s="24">
        <f t="shared" si="0"/>
        <v>5074927348</v>
      </c>
      <c r="T6" s="24">
        <f t="shared" si="0"/>
        <v>4821180981</v>
      </c>
      <c r="U6" s="25">
        <v>0.05</v>
      </c>
      <c r="V6" s="26" t="s">
        <v>121</v>
      </c>
      <c r="W6" s="33" t="s">
        <v>154</v>
      </c>
      <c r="X6" s="67"/>
      <c r="Y6" s="20"/>
    </row>
    <row r="7" spans="1:25" s="13" customFormat="1" ht="45.75" hidden="1" customHeight="1">
      <c r="A7" s="14" t="s">
        <v>0</v>
      </c>
      <c r="B7" s="15" t="s">
        <v>107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5" s="13" customFormat="1" ht="33" hidden="1" customHeight="1">
      <c r="A8" s="14"/>
      <c r="B8" s="17" t="s">
        <v>106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5" s="13" customFormat="1" ht="33" hidden="1" customHeight="1">
      <c r="A9" s="14"/>
      <c r="B9" s="17" t="s">
        <v>105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5" s="13" customFormat="1" ht="33" hidden="1" customHeight="1">
      <c r="A10" s="14"/>
      <c r="B10" s="18" t="s">
        <v>104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5" s="13" customFormat="1" ht="33" hidden="1" customHeight="1">
      <c r="A11" s="14"/>
      <c r="B11" s="17" t="s">
        <v>103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5" s="13" customFormat="1" ht="33" hidden="1" customHeight="1">
      <c r="A12" s="14"/>
      <c r="B12" s="18" t="s">
        <v>102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5" s="13" customFormat="1" ht="33" hidden="1" customHeight="1">
      <c r="A13" s="14"/>
      <c r="B13" s="18" t="s">
        <v>101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5" s="13" customFormat="1" ht="33" hidden="1" customHeight="1">
      <c r="A14" s="14"/>
      <c r="B14" s="17" t="s">
        <v>100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5" s="13" customFormat="1" ht="33" hidden="1" customHeight="1">
      <c r="A15" s="14"/>
      <c r="B15" s="18" t="s">
        <v>99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5" s="13" customFormat="1" ht="34.5" customHeight="1">
      <c r="A16" s="14" t="s">
        <v>0</v>
      </c>
      <c r="B16" s="15" t="s">
        <v>23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s="13" customFormat="1" ht="34.5" customHeight="1">
      <c r="A17" s="14"/>
      <c r="B17" s="17" t="s">
        <v>24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s="13" customFormat="1" ht="34.5" customHeight="1">
      <c r="A18" s="14"/>
      <c r="B18" s="17" t="s">
        <v>25</v>
      </c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16"/>
      <c r="V18" s="16"/>
      <c r="W18" s="16"/>
    </row>
    <row r="19" spans="1:23" s="13" customFormat="1" ht="34.5" customHeight="1">
      <c r="A19" s="14"/>
      <c r="B19" s="15" t="s">
        <v>72</v>
      </c>
      <c r="C19" s="15"/>
      <c r="D19" s="32"/>
      <c r="E19" s="32"/>
      <c r="F19" s="32"/>
      <c r="G19" s="32"/>
      <c r="H19" s="32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16"/>
      <c r="V19" s="16"/>
      <c r="W19" s="16"/>
    </row>
    <row r="20" spans="1:23" s="13" customFormat="1" ht="34.5" customHeight="1">
      <c r="A20" s="14"/>
      <c r="B20" s="17" t="s">
        <v>120</v>
      </c>
      <c r="C20" s="1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16"/>
      <c r="V20" s="16"/>
      <c r="W20" s="16"/>
    </row>
    <row r="21" spans="1:23" s="13" customFormat="1" ht="34.5" customHeight="1">
      <c r="A21" s="14"/>
      <c r="B21" s="17" t="s">
        <v>119</v>
      </c>
      <c r="C21" s="17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16"/>
      <c r="V21" s="16"/>
      <c r="W21" s="16"/>
    </row>
    <row r="22" spans="1:23" s="13" customFormat="1" ht="34.5" customHeight="1">
      <c r="A22" s="14"/>
      <c r="B22" s="17" t="s">
        <v>118</v>
      </c>
      <c r="C22" s="1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16"/>
      <c r="V22" s="16"/>
      <c r="W22" s="16"/>
    </row>
    <row r="23" spans="1:23" s="13" customFormat="1" ht="34.5" customHeight="1">
      <c r="A23" s="14"/>
      <c r="B23" s="18" t="s">
        <v>26</v>
      </c>
      <c r="C23" s="17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</row>
    <row r="24" spans="1:23" s="13" customFormat="1" ht="34.5" customHeight="1">
      <c r="A24" s="14"/>
      <c r="B24" s="18" t="s">
        <v>37</v>
      </c>
      <c r="C24" s="1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</row>
    <row r="25" spans="1:23" s="13" customFormat="1" ht="34.5" customHeight="1">
      <c r="A25" s="14"/>
      <c r="B25" s="18" t="s">
        <v>27</v>
      </c>
      <c r="C25" s="17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</row>
    <row r="26" spans="1:23" s="13" customFormat="1" ht="49.5" customHeight="1">
      <c r="A26" s="14"/>
      <c r="B26" s="88" t="s">
        <v>28</v>
      </c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</row>
    <row r="27" spans="1:23" s="13" customFormat="1" ht="57.75" customHeight="1">
      <c r="A27" s="14"/>
      <c r="B27" s="95" t="s">
        <v>140</v>
      </c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54"/>
      <c r="Q27" s="54"/>
      <c r="R27" s="54"/>
      <c r="S27" s="54"/>
      <c r="T27" s="54"/>
    </row>
    <row r="28" spans="1:23" s="13" customFormat="1" ht="34.5" customHeight="1">
      <c r="A28" s="14"/>
      <c r="B28" s="88" t="s">
        <v>29</v>
      </c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</row>
    <row r="29" spans="1:23" s="13" customFormat="1" ht="49.5" customHeight="1">
      <c r="A29" s="14"/>
      <c r="B29" s="88" t="s">
        <v>30</v>
      </c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</row>
    <row r="30" spans="1:23" s="13" customFormat="1" ht="34.5" customHeight="1">
      <c r="A30" s="14"/>
      <c r="B30" s="18" t="s">
        <v>31</v>
      </c>
      <c r="C30" s="17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</row>
    <row r="31" spans="1:23" s="13" customFormat="1" ht="34.5" customHeight="1">
      <c r="A31" s="14"/>
      <c r="B31" s="18" t="s">
        <v>32</v>
      </c>
      <c r="C31" s="17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</row>
    <row r="32" spans="1:23" s="13" customFormat="1" ht="32.25" customHeight="1">
      <c r="A32" s="14"/>
      <c r="B32" s="17" t="s">
        <v>117</v>
      </c>
      <c r="C32" s="1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16"/>
      <c r="V32" s="16"/>
      <c r="W32" s="16"/>
    </row>
    <row r="33" spans="1:23" s="13" customFormat="1" ht="32.25" customHeight="1">
      <c r="A33" s="14"/>
      <c r="B33" s="17" t="s">
        <v>38</v>
      </c>
      <c r="C33" s="17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16"/>
      <c r="V33" s="16"/>
      <c r="W33" s="16"/>
    </row>
    <row r="34" spans="1:23" ht="14.65" customHeight="1">
      <c r="H34" s="10"/>
      <c r="I34" s="10"/>
    </row>
    <row r="38" spans="1:23" ht="14.65" customHeight="1">
      <c r="H38" s="9"/>
      <c r="I38" s="9"/>
    </row>
  </sheetData>
  <mergeCells count="18">
    <mergeCell ref="V4:V5"/>
    <mergeCell ref="W4:W5"/>
    <mergeCell ref="B26:T26"/>
    <mergeCell ref="A4:A5"/>
    <mergeCell ref="B4:B5"/>
    <mergeCell ref="C4:C5"/>
    <mergeCell ref="D4:D5"/>
    <mergeCell ref="E4:E5"/>
    <mergeCell ref="U4:U5"/>
    <mergeCell ref="K4:T4"/>
    <mergeCell ref="F4:F5"/>
    <mergeCell ref="B29:T29"/>
    <mergeCell ref="G4:G5"/>
    <mergeCell ref="H4:H5"/>
    <mergeCell ref="I4:I5"/>
    <mergeCell ref="J4:J5"/>
    <mergeCell ref="B28:T28"/>
    <mergeCell ref="B27:O27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8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8"/>
  <sheetViews>
    <sheetView zoomScale="70" zoomScaleNormal="70" workbookViewId="0">
      <selection activeCell="B28" sqref="B28:R28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18.6640625" style="3" customWidth="1"/>
    <col min="13" max="18" width="18.6640625" style="7" customWidth="1"/>
    <col min="19" max="19" width="8.21875" style="7" customWidth="1"/>
    <col min="20" max="20" width="18.21875" style="7" customWidth="1"/>
    <col min="21" max="21" width="39.6640625" style="7" customWidth="1"/>
    <col min="22" max="16384" width="8.88671875" style="7"/>
  </cols>
  <sheetData>
    <row r="1" spans="1:23" ht="14.25" customHeight="1"/>
    <row r="2" spans="1:23" ht="75" customHeight="1">
      <c r="A2" s="11" t="s">
        <v>149</v>
      </c>
      <c r="B2" s="6"/>
      <c r="C2" s="6"/>
      <c r="D2" s="6"/>
      <c r="J2" s="8"/>
      <c r="M2" s="3"/>
      <c r="N2" s="5"/>
      <c r="O2" s="5"/>
      <c r="P2" s="5"/>
      <c r="Q2" s="5"/>
      <c r="R2" s="5"/>
    </row>
    <row r="3" spans="1:23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R3" s="5"/>
      <c r="U3" s="12" t="s">
        <v>5</v>
      </c>
    </row>
    <row r="4" spans="1:23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104"/>
      <c r="S4" s="91" t="s">
        <v>15</v>
      </c>
      <c r="T4" s="93" t="s">
        <v>16</v>
      </c>
      <c r="U4" s="89" t="s">
        <v>2</v>
      </c>
    </row>
    <row r="5" spans="1:23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86</v>
      </c>
      <c r="Q5" s="19" t="s">
        <v>85</v>
      </c>
      <c r="R5" s="19" t="s">
        <v>84</v>
      </c>
      <c r="S5" s="106"/>
      <c r="T5" s="94"/>
      <c r="U5" s="90"/>
    </row>
    <row r="6" spans="1:23" ht="60" customHeight="1" thickBot="1">
      <c r="A6" s="21">
        <v>1</v>
      </c>
      <c r="B6" s="78" t="s">
        <v>131</v>
      </c>
      <c r="C6" s="77" t="s">
        <v>20</v>
      </c>
      <c r="D6" s="22" t="s">
        <v>21</v>
      </c>
      <c r="E6" s="75" t="s">
        <v>130</v>
      </c>
      <c r="F6" s="75" t="s">
        <v>129</v>
      </c>
      <c r="G6" s="76">
        <v>0.50180000000000002</v>
      </c>
      <c r="H6" s="23" t="s">
        <v>22</v>
      </c>
      <c r="I6" s="24">
        <v>24190995625</v>
      </c>
      <c r="J6" s="24">
        <v>12127219997</v>
      </c>
      <c r="K6" s="24">
        <f>J6</f>
        <v>12127219997</v>
      </c>
      <c r="L6" s="24">
        <f t="shared" ref="L6:R6" si="0">ROUND(K6*(1-$S6),0)</f>
        <v>11520858997</v>
      </c>
      <c r="M6" s="24">
        <f t="shared" si="0"/>
        <v>10944816047</v>
      </c>
      <c r="N6" s="24">
        <f t="shared" si="0"/>
        <v>10397575245</v>
      </c>
      <c r="O6" s="24">
        <f t="shared" si="0"/>
        <v>9877696483</v>
      </c>
      <c r="P6" s="24">
        <f t="shared" si="0"/>
        <v>9383811659</v>
      </c>
      <c r="Q6" s="24">
        <f t="shared" si="0"/>
        <v>8914621076</v>
      </c>
      <c r="R6" s="24">
        <f t="shared" si="0"/>
        <v>8468890022</v>
      </c>
      <c r="S6" s="25">
        <v>0.05</v>
      </c>
      <c r="T6" s="26" t="s">
        <v>121</v>
      </c>
      <c r="U6" s="33" t="s">
        <v>154</v>
      </c>
      <c r="V6" s="67"/>
      <c r="W6" s="20"/>
    </row>
    <row r="7" spans="1:23" s="13" customFormat="1" ht="45.75" hidden="1" customHeight="1">
      <c r="A7" s="14" t="s">
        <v>0</v>
      </c>
      <c r="B7" s="15" t="s">
        <v>107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3" s="13" customFormat="1" ht="33" hidden="1" customHeight="1">
      <c r="A8" s="14"/>
      <c r="B8" s="17" t="s">
        <v>106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3" s="13" customFormat="1" ht="33" hidden="1" customHeight="1">
      <c r="A9" s="14"/>
      <c r="B9" s="17" t="s">
        <v>105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3" s="13" customFormat="1" ht="33" hidden="1" customHeight="1">
      <c r="A10" s="14"/>
      <c r="B10" s="18" t="s">
        <v>104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3" s="13" customFormat="1" ht="33" hidden="1" customHeight="1">
      <c r="A11" s="14"/>
      <c r="B11" s="17" t="s">
        <v>103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1:23" s="13" customFormat="1" ht="33" hidden="1" customHeight="1">
      <c r="A12" s="14"/>
      <c r="B12" s="18" t="s">
        <v>102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1:23" s="13" customFormat="1" ht="33" hidden="1" customHeight="1">
      <c r="A13" s="14"/>
      <c r="B13" s="18" t="s">
        <v>101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spans="1:23" s="13" customFormat="1" ht="33" hidden="1" customHeight="1">
      <c r="A14" s="14"/>
      <c r="B14" s="17" t="s">
        <v>100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3" s="13" customFormat="1" ht="33" hidden="1" customHeight="1">
      <c r="A15" s="14"/>
      <c r="B15" s="18" t="s">
        <v>99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3" s="13" customFormat="1" ht="34.5" customHeight="1">
      <c r="A16" s="14" t="s">
        <v>0</v>
      </c>
      <c r="B16" s="15" t="s">
        <v>128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spans="1:21" s="13" customFormat="1" ht="34.5" customHeight="1">
      <c r="A17" s="14"/>
      <c r="B17" s="17" t="s">
        <v>73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spans="1:21" s="13" customFormat="1" ht="34.5" customHeight="1">
      <c r="A18" s="14"/>
      <c r="B18" s="17" t="s">
        <v>25</v>
      </c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6"/>
      <c r="T18" s="16"/>
      <c r="U18" s="16"/>
    </row>
    <row r="19" spans="1:21" s="13" customFormat="1" ht="34.5" customHeight="1">
      <c r="A19" s="14"/>
      <c r="B19" s="15" t="s">
        <v>74</v>
      </c>
      <c r="C19" s="15"/>
      <c r="D19" s="32"/>
      <c r="E19" s="32"/>
      <c r="F19" s="32"/>
      <c r="G19" s="32"/>
      <c r="H19" s="32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16"/>
      <c r="T19" s="16"/>
      <c r="U19" s="16"/>
    </row>
    <row r="20" spans="1:21" s="13" customFormat="1" ht="34.5" customHeight="1">
      <c r="A20" s="14"/>
      <c r="B20" s="17" t="s">
        <v>120</v>
      </c>
      <c r="C20" s="1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16"/>
      <c r="T20" s="16"/>
      <c r="U20" s="16"/>
    </row>
    <row r="21" spans="1:21" s="13" customFormat="1" ht="34.5" customHeight="1">
      <c r="A21" s="14"/>
      <c r="B21" s="17" t="s">
        <v>119</v>
      </c>
      <c r="C21" s="17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16"/>
      <c r="T21" s="16"/>
      <c r="U21" s="16"/>
    </row>
    <row r="22" spans="1:21" s="13" customFormat="1" ht="34.5" customHeight="1">
      <c r="A22" s="14"/>
      <c r="B22" s="17" t="s">
        <v>118</v>
      </c>
      <c r="C22" s="1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16"/>
      <c r="T22" s="16"/>
      <c r="U22" s="16"/>
    </row>
    <row r="23" spans="1:21" s="13" customFormat="1" ht="34.5" customHeight="1">
      <c r="A23" s="14"/>
      <c r="B23" s="18" t="s">
        <v>26</v>
      </c>
      <c r="C23" s="17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</row>
    <row r="24" spans="1:21" s="13" customFormat="1" ht="34.5" customHeight="1">
      <c r="A24" s="14"/>
      <c r="B24" s="18" t="s">
        <v>37</v>
      </c>
      <c r="C24" s="1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</row>
    <row r="25" spans="1:21" s="13" customFormat="1" ht="34.5" customHeight="1">
      <c r="A25" s="14"/>
      <c r="B25" s="18" t="s">
        <v>27</v>
      </c>
      <c r="C25" s="17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</row>
    <row r="26" spans="1:21" s="13" customFormat="1" ht="49.5" customHeight="1">
      <c r="A26" s="14"/>
      <c r="B26" s="88" t="s">
        <v>28</v>
      </c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</row>
    <row r="27" spans="1:21" s="13" customFormat="1" ht="57.75" customHeight="1">
      <c r="A27" s="14"/>
      <c r="B27" s="95" t="s">
        <v>141</v>
      </c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54"/>
      <c r="Q27" s="54"/>
      <c r="R27" s="54"/>
      <c r="S27" s="54"/>
      <c r="T27" s="54"/>
    </row>
    <row r="28" spans="1:21" s="13" customFormat="1" ht="34.5" customHeight="1">
      <c r="A28" s="14"/>
      <c r="B28" s="88" t="s">
        <v>29</v>
      </c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</row>
    <row r="29" spans="1:21" s="13" customFormat="1" ht="49.5" customHeight="1">
      <c r="A29" s="14"/>
      <c r="B29" s="88" t="s">
        <v>30</v>
      </c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</row>
    <row r="30" spans="1:21" s="13" customFormat="1" ht="34.5" customHeight="1">
      <c r="A30" s="14"/>
      <c r="B30" s="18" t="s">
        <v>31</v>
      </c>
      <c r="C30" s="17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</row>
    <row r="31" spans="1:21" s="13" customFormat="1" ht="34.5" customHeight="1">
      <c r="A31" s="14"/>
      <c r="B31" s="18" t="s">
        <v>32</v>
      </c>
      <c r="C31" s="17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</row>
    <row r="32" spans="1:21" s="13" customFormat="1" ht="32.25" customHeight="1">
      <c r="A32" s="14"/>
      <c r="B32" s="17" t="s">
        <v>117</v>
      </c>
      <c r="C32" s="1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16"/>
      <c r="T32" s="16"/>
      <c r="U32" s="16"/>
    </row>
    <row r="33" spans="1:21" s="13" customFormat="1" ht="32.25" customHeight="1">
      <c r="A33" s="14"/>
      <c r="B33" s="17" t="s">
        <v>38</v>
      </c>
      <c r="C33" s="17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16"/>
      <c r="T33" s="16"/>
      <c r="U33" s="16"/>
    </row>
    <row r="34" spans="1:21" ht="14.65" customHeight="1">
      <c r="H34" s="10"/>
      <c r="I34" s="10"/>
    </row>
    <row r="38" spans="1:21" ht="14.65" customHeight="1">
      <c r="H38" s="9"/>
      <c r="I38" s="9"/>
    </row>
  </sheetData>
  <mergeCells count="18">
    <mergeCell ref="T4:T5"/>
    <mergeCell ref="U4:U5"/>
    <mergeCell ref="B26:R26"/>
    <mergeCell ref="A4:A5"/>
    <mergeCell ref="B4:B5"/>
    <mergeCell ref="C4:C5"/>
    <mergeCell ref="D4:D5"/>
    <mergeCell ref="E4:E5"/>
    <mergeCell ref="S4:S5"/>
    <mergeCell ref="K4:R4"/>
    <mergeCell ref="F4:F5"/>
    <mergeCell ref="B29:R29"/>
    <mergeCell ref="G4:G5"/>
    <mergeCell ref="H4:H5"/>
    <mergeCell ref="I4:I5"/>
    <mergeCell ref="J4:J5"/>
    <mergeCell ref="B28:R28"/>
    <mergeCell ref="B27:O27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8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3"/>
  <sheetViews>
    <sheetView view="pageBreakPreview" topLeftCell="J1" zoomScale="70" zoomScaleNormal="100" zoomScaleSheetLayoutView="70" workbookViewId="0">
      <selection activeCell="A2" sqref="A2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20.88671875" style="3" customWidth="1"/>
    <col min="13" max="20" width="20.88671875" style="7" customWidth="1"/>
    <col min="21" max="21" width="8.21875" style="7" customWidth="1"/>
    <col min="22" max="22" width="18.21875" style="7" customWidth="1"/>
    <col min="23" max="23" width="39.6640625" style="7" customWidth="1"/>
    <col min="24" max="16384" width="8.88671875" style="7"/>
  </cols>
  <sheetData>
    <row r="1" spans="1:25" ht="14.25" customHeight="1"/>
    <row r="2" spans="1:25" ht="75" customHeight="1">
      <c r="A2" s="11" t="s">
        <v>150</v>
      </c>
      <c r="B2" s="6"/>
      <c r="C2" s="6"/>
      <c r="D2" s="6"/>
      <c r="J2" s="8"/>
      <c r="M2" s="3"/>
      <c r="N2" s="3"/>
      <c r="O2" s="3"/>
      <c r="P2" s="3"/>
      <c r="Q2" s="3"/>
      <c r="R2" s="3"/>
      <c r="S2" s="3"/>
      <c r="T2" s="3"/>
      <c r="W2" s="74"/>
    </row>
    <row r="3" spans="1:25" ht="27" customHeight="1" thickBot="1">
      <c r="A3" s="11"/>
      <c r="B3" s="6"/>
      <c r="C3" s="6"/>
      <c r="D3" s="6"/>
      <c r="J3" s="8"/>
      <c r="M3" s="3"/>
      <c r="N3" s="3"/>
      <c r="O3" s="3"/>
      <c r="P3" s="3"/>
      <c r="Q3" s="3"/>
      <c r="R3" s="3"/>
      <c r="S3" s="3"/>
      <c r="T3" s="3"/>
      <c r="W3" s="12" t="s">
        <v>5</v>
      </c>
    </row>
    <row r="4" spans="1:25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104"/>
      <c r="S4" s="104"/>
      <c r="T4" s="104"/>
      <c r="U4" s="91" t="s">
        <v>15</v>
      </c>
      <c r="V4" s="93" t="s">
        <v>16</v>
      </c>
      <c r="W4" s="89" t="s">
        <v>2</v>
      </c>
    </row>
    <row r="5" spans="1:25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86</v>
      </c>
      <c r="Q5" s="19" t="s">
        <v>85</v>
      </c>
      <c r="R5" s="19" t="s">
        <v>84</v>
      </c>
      <c r="S5" s="19" t="s">
        <v>113</v>
      </c>
      <c r="T5" s="19" t="s">
        <v>115</v>
      </c>
      <c r="U5" s="106"/>
      <c r="V5" s="94"/>
      <c r="W5" s="90"/>
    </row>
    <row r="6" spans="1:25" ht="57" customHeight="1" thickBot="1">
      <c r="A6" s="60">
        <v>1</v>
      </c>
      <c r="B6" s="73" t="s">
        <v>124</v>
      </c>
      <c r="C6" s="44" t="s">
        <v>20</v>
      </c>
      <c r="D6" s="44" t="s">
        <v>21</v>
      </c>
      <c r="E6" s="72" t="s">
        <v>123</v>
      </c>
      <c r="F6" s="72" t="s">
        <v>122</v>
      </c>
      <c r="G6" s="71">
        <v>0.32950000000000002</v>
      </c>
      <c r="H6" s="39" t="s">
        <v>22</v>
      </c>
      <c r="I6" s="70">
        <v>77251056257</v>
      </c>
      <c r="J6" s="70">
        <v>38663068667</v>
      </c>
      <c r="K6" s="70">
        <f>J6</f>
        <v>38663068667</v>
      </c>
      <c r="L6" s="70">
        <f t="shared" ref="L6:T6" si="0">ROUND(K6*(1-$U6),0)</f>
        <v>36729915234</v>
      </c>
      <c r="M6" s="70">
        <f t="shared" si="0"/>
        <v>34893419472</v>
      </c>
      <c r="N6" s="70">
        <f t="shared" si="0"/>
        <v>33148748498</v>
      </c>
      <c r="O6" s="70">
        <f t="shared" si="0"/>
        <v>31491311073</v>
      </c>
      <c r="P6" s="70">
        <f t="shared" si="0"/>
        <v>29916745519</v>
      </c>
      <c r="Q6" s="70">
        <f t="shared" si="0"/>
        <v>28420908243</v>
      </c>
      <c r="R6" s="70">
        <f t="shared" si="0"/>
        <v>26999862831</v>
      </c>
      <c r="S6" s="70">
        <f t="shared" si="0"/>
        <v>25649869689</v>
      </c>
      <c r="T6" s="70">
        <f t="shared" si="0"/>
        <v>24367376205</v>
      </c>
      <c r="U6" s="69">
        <v>0.05</v>
      </c>
      <c r="V6" s="68" t="s">
        <v>121</v>
      </c>
      <c r="W6" s="33" t="s">
        <v>154</v>
      </c>
      <c r="X6" s="67"/>
      <c r="Y6" s="20"/>
    </row>
    <row r="7" spans="1:25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5" s="13" customFormat="1" ht="33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5" s="13" customFormat="1" ht="33" customHeight="1">
      <c r="A9" s="14"/>
      <c r="B9" s="17" t="s">
        <v>25</v>
      </c>
      <c r="C9" s="17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16"/>
      <c r="V9" s="16"/>
      <c r="W9" s="16"/>
    </row>
    <row r="10" spans="1:25" s="13" customFormat="1" ht="33" customHeight="1">
      <c r="A10" s="14"/>
      <c r="B10" s="15" t="s">
        <v>72</v>
      </c>
      <c r="C10" s="15"/>
      <c r="D10" s="32"/>
      <c r="E10" s="32"/>
      <c r="F10" s="32"/>
      <c r="G10" s="32"/>
      <c r="H10" s="32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16"/>
      <c r="V10" s="16"/>
      <c r="W10" s="16"/>
    </row>
    <row r="11" spans="1:25" s="13" customFormat="1" ht="33" customHeight="1">
      <c r="A11" s="14"/>
      <c r="B11" s="17" t="s">
        <v>120</v>
      </c>
      <c r="C11" s="17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16"/>
      <c r="V11" s="16"/>
      <c r="W11" s="16"/>
    </row>
    <row r="12" spans="1:25" s="13" customFormat="1" ht="33" customHeight="1">
      <c r="A12" s="14"/>
      <c r="B12" s="17" t="s">
        <v>119</v>
      </c>
      <c r="C12" s="17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16"/>
      <c r="V12" s="16"/>
      <c r="W12" s="16"/>
    </row>
    <row r="13" spans="1:25" s="13" customFormat="1" ht="33" customHeight="1">
      <c r="A13" s="14"/>
      <c r="B13" s="17" t="s">
        <v>118</v>
      </c>
      <c r="C13" s="17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16"/>
      <c r="V13" s="16"/>
      <c r="W13" s="16"/>
    </row>
    <row r="14" spans="1:25" s="13" customFormat="1" ht="33" customHeight="1">
      <c r="A14" s="14"/>
      <c r="B14" s="18" t="s">
        <v>26</v>
      </c>
      <c r="C14" s="1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16"/>
      <c r="V14" s="16"/>
      <c r="W14" s="16"/>
    </row>
    <row r="15" spans="1:25" s="13" customFormat="1" ht="33" customHeight="1">
      <c r="A15" s="14"/>
      <c r="B15" s="18" t="s">
        <v>37</v>
      </c>
      <c r="C15" s="17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16"/>
      <c r="V15" s="16"/>
      <c r="W15" s="16"/>
    </row>
    <row r="16" spans="1:25" s="13" customFormat="1" ht="33" customHeight="1">
      <c r="A16" s="14"/>
      <c r="B16" s="18" t="s">
        <v>27</v>
      </c>
      <c r="C16" s="17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16"/>
      <c r="V16" s="16"/>
      <c r="W16" s="16"/>
    </row>
    <row r="17" spans="1:23" s="13" customFormat="1" ht="59.25" customHeight="1">
      <c r="A17" s="14"/>
      <c r="B17" s="88" t="s">
        <v>28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16"/>
      <c r="V17" s="16"/>
      <c r="W17" s="16"/>
    </row>
    <row r="18" spans="1:23" s="13" customFormat="1" ht="57.75" customHeight="1">
      <c r="A18" s="14"/>
      <c r="B18" s="95" t="s">
        <v>142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54"/>
      <c r="Q18" s="54"/>
      <c r="R18" s="54"/>
      <c r="S18" s="54"/>
      <c r="T18" s="54"/>
    </row>
    <row r="19" spans="1:23" s="13" customFormat="1" ht="32.25" customHeight="1">
      <c r="A19" s="14"/>
      <c r="B19" s="88" t="s">
        <v>29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16"/>
      <c r="V19" s="16"/>
      <c r="W19" s="16"/>
    </row>
    <row r="20" spans="1:23" s="13" customFormat="1" ht="22.5" customHeight="1">
      <c r="A20" s="14"/>
      <c r="B20" s="88" t="s">
        <v>30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16"/>
      <c r="V20" s="16"/>
      <c r="W20" s="16"/>
    </row>
    <row r="21" spans="1:23" s="13" customFormat="1" ht="32.25" customHeight="1">
      <c r="A21" s="14"/>
      <c r="B21" s="18" t="s">
        <v>31</v>
      </c>
      <c r="C21" s="17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16"/>
      <c r="V21" s="16"/>
      <c r="W21" s="16"/>
    </row>
    <row r="22" spans="1:23" s="13" customFormat="1" ht="32.25" customHeight="1">
      <c r="A22" s="14"/>
      <c r="B22" s="18" t="s">
        <v>32</v>
      </c>
      <c r="C22" s="1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16"/>
      <c r="V22" s="16"/>
      <c r="W22" s="16"/>
    </row>
    <row r="23" spans="1:23" s="13" customFormat="1" ht="32.25" customHeight="1">
      <c r="A23" s="14"/>
      <c r="B23" s="17" t="s">
        <v>117</v>
      </c>
      <c r="C23" s="17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16"/>
      <c r="V23" s="16"/>
      <c r="W23" s="16"/>
    </row>
    <row r="24" spans="1:23" s="13" customFormat="1" ht="32.25" customHeight="1">
      <c r="A24" s="14"/>
      <c r="B24" s="18" t="s">
        <v>48</v>
      </c>
      <c r="C24" s="1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16"/>
      <c r="V24" s="16"/>
      <c r="W24" s="16"/>
    </row>
    <row r="26" spans="1:23" ht="14.65" customHeight="1">
      <c r="M26" s="3"/>
      <c r="N26" s="3"/>
      <c r="O26" s="3"/>
      <c r="P26" s="3"/>
      <c r="Q26" s="3"/>
      <c r="R26" s="3"/>
      <c r="S26" s="3"/>
      <c r="T26" s="3"/>
    </row>
    <row r="29" spans="1:23" ht="14.65" customHeight="1">
      <c r="H29" s="10"/>
      <c r="I29" s="10"/>
    </row>
    <row r="33" spans="1:25" s="3" customFormat="1" ht="14.65" customHeight="1">
      <c r="A33" s="2"/>
      <c r="B33" s="2"/>
      <c r="C33" s="2"/>
      <c r="D33" s="1"/>
      <c r="E33" s="4"/>
      <c r="F33" s="4"/>
      <c r="G33" s="4"/>
      <c r="H33" s="9"/>
      <c r="I33" s="9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</sheetData>
  <mergeCells count="18">
    <mergeCell ref="V4:V5"/>
    <mergeCell ref="W4:W5"/>
    <mergeCell ref="A4:A5"/>
    <mergeCell ref="B4:B5"/>
    <mergeCell ref="C4:C5"/>
    <mergeCell ref="D4:D5"/>
    <mergeCell ref="E4:E5"/>
    <mergeCell ref="U4:U5"/>
    <mergeCell ref="K4:T4"/>
    <mergeCell ref="F4:F5"/>
    <mergeCell ref="B20:T20"/>
    <mergeCell ref="G4:G5"/>
    <mergeCell ref="H4:H5"/>
    <mergeCell ref="I4:I5"/>
    <mergeCell ref="J4:J5"/>
    <mergeCell ref="B19:T19"/>
    <mergeCell ref="B18:O18"/>
    <mergeCell ref="B17:T17"/>
  </mergeCells>
  <phoneticPr fontId="4" type="noConversion"/>
  <pageMargins left="0.23622047244094491" right="0.19685039370078741" top="0.6692913385826772" bottom="0.19685039370078741" header="0.31496062992125984" footer="0.15748031496062992"/>
  <pageSetup paperSize="9" scale="28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"/>
  <sheetViews>
    <sheetView view="pageBreakPreview" zoomScale="70" zoomScaleNormal="100" zoomScaleSheetLayoutView="70" workbookViewId="0">
      <selection activeCell="V6" sqref="A6:V6"/>
    </sheetView>
  </sheetViews>
  <sheetFormatPr defaultRowHeight="14.65" customHeight="1"/>
  <cols>
    <col min="1" max="1" width="6.33203125" style="2" customWidth="1"/>
    <col min="2" max="2" width="25.554687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18.33203125" style="3" bestFit="1" customWidth="1"/>
    <col min="13" max="17" width="18.33203125" style="7" bestFit="1" customWidth="1"/>
    <col min="18" max="19" width="18.33203125" style="7" customWidth="1"/>
    <col min="20" max="20" width="8.21875" style="7" customWidth="1"/>
    <col min="21" max="21" width="14.44140625" style="7" customWidth="1"/>
    <col min="22" max="22" width="39.6640625" style="7" customWidth="1"/>
    <col min="23" max="16384" width="8.88671875" style="7"/>
  </cols>
  <sheetData>
    <row r="1" spans="1:23" ht="14.25" customHeight="1"/>
    <row r="2" spans="1:23" ht="75" customHeight="1">
      <c r="A2" s="11" t="s">
        <v>151</v>
      </c>
      <c r="B2" s="6"/>
      <c r="C2" s="6"/>
      <c r="D2" s="6"/>
      <c r="J2" s="8"/>
      <c r="M2" s="3"/>
      <c r="N2" s="5"/>
      <c r="O2" s="5"/>
      <c r="P2" s="5"/>
      <c r="Q2" s="5"/>
      <c r="R2" s="5"/>
      <c r="S2" s="5"/>
    </row>
    <row r="3" spans="1:23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R3" s="5"/>
      <c r="S3" s="5"/>
      <c r="V3" s="12" t="s">
        <v>5</v>
      </c>
    </row>
    <row r="4" spans="1:23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4"/>
      <c r="Q4" s="104"/>
      <c r="R4" s="104"/>
      <c r="S4" s="104"/>
      <c r="T4" s="91" t="s">
        <v>15</v>
      </c>
      <c r="U4" s="93" t="s">
        <v>16</v>
      </c>
      <c r="V4" s="89" t="s">
        <v>2</v>
      </c>
    </row>
    <row r="5" spans="1:23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86</v>
      </c>
      <c r="Q5" s="19" t="s">
        <v>85</v>
      </c>
      <c r="R5" s="19" t="s">
        <v>152</v>
      </c>
      <c r="S5" s="19" t="s">
        <v>153</v>
      </c>
      <c r="T5" s="106"/>
      <c r="U5" s="94"/>
      <c r="V5" s="90"/>
    </row>
    <row r="6" spans="1:23" ht="57.75" customHeight="1" thickBot="1">
      <c r="A6" s="21">
        <v>1</v>
      </c>
      <c r="B6" s="22" t="s">
        <v>134</v>
      </c>
      <c r="C6" s="27" t="s">
        <v>20</v>
      </c>
      <c r="D6" s="28" t="s">
        <v>21</v>
      </c>
      <c r="E6" s="48" t="s">
        <v>133</v>
      </c>
      <c r="F6" s="23" t="s">
        <v>132</v>
      </c>
      <c r="G6" s="29">
        <v>0.61570000000000003</v>
      </c>
      <c r="H6" s="23" t="s">
        <v>22</v>
      </c>
      <c r="I6" s="47">
        <v>42044214064</v>
      </c>
      <c r="J6" s="47">
        <v>22880350288</v>
      </c>
      <c r="K6" s="47">
        <f>J6</f>
        <v>22880350288</v>
      </c>
      <c r="L6" s="24">
        <f t="shared" ref="L6:S6" si="0">ROUND(K6*(1-$T6),0)</f>
        <v>21736332774</v>
      </c>
      <c r="M6" s="24">
        <f t="shared" si="0"/>
        <v>20649516135</v>
      </c>
      <c r="N6" s="24">
        <f t="shared" si="0"/>
        <v>19617040328</v>
      </c>
      <c r="O6" s="24">
        <f t="shared" si="0"/>
        <v>18636188312</v>
      </c>
      <c r="P6" s="24">
        <f t="shared" si="0"/>
        <v>17704378896</v>
      </c>
      <c r="Q6" s="24">
        <f t="shared" si="0"/>
        <v>16819159951</v>
      </c>
      <c r="R6" s="24">
        <f t="shared" si="0"/>
        <v>15978201953</v>
      </c>
      <c r="S6" s="24">
        <f t="shared" si="0"/>
        <v>15179291855</v>
      </c>
      <c r="T6" s="46">
        <v>0.05</v>
      </c>
      <c r="U6" s="68" t="s">
        <v>121</v>
      </c>
      <c r="V6" s="33" t="s">
        <v>154</v>
      </c>
      <c r="W6" s="79"/>
    </row>
    <row r="7" spans="1:23" s="13" customFormat="1" ht="45.75" customHeight="1">
      <c r="A7" s="14" t="s">
        <v>0</v>
      </c>
      <c r="B7" s="15" t="s">
        <v>68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3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3" s="13" customFormat="1" ht="32.25" customHeight="1">
      <c r="A9" s="14"/>
      <c r="B9" s="17" t="s">
        <v>25</v>
      </c>
      <c r="C9" s="17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81"/>
      <c r="S9" s="55"/>
      <c r="T9" s="16"/>
      <c r="U9" s="16"/>
      <c r="V9" s="16"/>
    </row>
    <row r="10" spans="1:23" s="13" customFormat="1" ht="32.25" customHeight="1">
      <c r="A10" s="14"/>
      <c r="B10" s="15" t="s">
        <v>72</v>
      </c>
      <c r="C10" s="15"/>
      <c r="D10" s="32"/>
      <c r="E10" s="32"/>
      <c r="F10" s="32"/>
      <c r="G10" s="32"/>
      <c r="H10" s="32"/>
      <c r="I10" s="55"/>
      <c r="J10" s="55"/>
      <c r="K10" s="55"/>
      <c r="L10" s="55"/>
      <c r="M10" s="55"/>
      <c r="N10" s="55"/>
      <c r="O10" s="55"/>
      <c r="P10" s="55"/>
      <c r="Q10" s="55"/>
      <c r="R10" s="81"/>
      <c r="S10" s="55"/>
      <c r="T10" s="16"/>
      <c r="U10" s="16"/>
      <c r="V10" s="16"/>
    </row>
    <row r="11" spans="1:23" s="13" customFormat="1" ht="32.25" customHeight="1">
      <c r="A11" s="14"/>
      <c r="B11" s="17" t="s">
        <v>40</v>
      </c>
      <c r="C11" s="17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81"/>
      <c r="S11" s="55"/>
      <c r="T11" s="16"/>
      <c r="U11" s="16"/>
      <c r="V11" s="16"/>
    </row>
    <row r="12" spans="1:23" s="13" customFormat="1" ht="32.25" customHeight="1">
      <c r="A12" s="14"/>
      <c r="B12" s="17" t="s">
        <v>41</v>
      </c>
      <c r="C12" s="17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81"/>
      <c r="S12" s="55"/>
      <c r="T12" s="16"/>
      <c r="U12" s="16"/>
      <c r="V12" s="16"/>
    </row>
    <row r="13" spans="1:23" s="13" customFormat="1" ht="34.5" customHeight="1">
      <c r="A13" s="14"/>
      <c r="B13" s="18" t="s">
        <v>26</v>
      </c>
      <c r="C13" s="17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16"/>
      <c r="Q13" s="16"/>
      <c r="R13" s="16"/>
      <c r="S13" s="16"/>
    </row>
    <row r="14" spans="1:23" s="13" customFormat="1" ht="34.5" customHeight="1">
      <c r="A14" s="14"/>
      <c r="B14" s="18" t="s">
        <v>37</v>
      </c>
      <c r="C14" s="1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16"/>
      <c r="Q14" s="16"/>
      <c r="R14" s="16"/>
      <c r="S14" s="16"/>
    </row>
    <row r="15" spans="1:23" s="13" customFormat="1" ht="34.5" customHeight="1">
      <c r="A15" s="14"/>
      <c r="B15" s="18" t="s">
        <v>27</v>
      </c>
      <c r="C15" s="17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16"/>
      <c r="Q15" s="16"/>
      <c r="R15" s="16"/>
      <c r="S15" s="16"/>
    </row>
    <row r="16" spans="1:23" s="13" customFormat="1" ht="51.95" customHeight="1">
      <c r="A16" s="14"/>
      <c r="B16" s="88" t="s">
        <v>28</v>
      </c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16"/>
      <c r="Q16" s="16"/>
      <c r="R16" s="16"/>
      <c r="S16" s="16"/>
    </row>
    <row r="17" spans="1:22" s="13" customFormat="1" ht="57.75" customHeight="1">
      <c r="A17" s="14"/>
      <c r="B17" s="95" t="s">
        <v>143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54"/>
      <c r="Q17" s="54"/>
      <c r="R17" s="80"/>
      <c r="S17" s="54"/>
    </row>
    <row r="18" spans="1:22" s="13" customFormat="1" ht="34.5" customHeight="1">
      <c r="A18" s="14"/>
      <c r="B18" s="18" t="s">
        <v>29</v>
      </c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16"/>
      <c r="Q18" s="16"/>
      <c r="R18" s="16"/>
      <c r="S18" s="16"/>
    </row>
    <row r="19" spans="1:22" s="13" customFormat="1" ht="51.95" customHeight="1">
      <c r="A19" s="14"/>
      <c r="B19" s="88" t="s">
        <v>30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16"/>
      <c r="Q19" s="16"/>
      <c r="R19" s="16"/>
      <c r="S19" s="16"/>
    </row>
    <row r="20" spans="1:22" s="13" customFormat="1" ht="34.5" customHeight="1">
      <c r="A20" s="14"/>
      <c r="B20" s="18" t="s">
        <v>31</v>
      </c>
      <c r="C20" s="1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16"/>
      <c r="Q20" s="16"/>
      <c r="R20" s="16"/>
      <c r="S20" s="16"/>
    </row>
    <row r="21" spans="1:22" s="13" customFormat="1" ht="34.5" customHeight="1">
      <c r="A21" s="14"/>
      <c r="B21" s="18" t="s">
        <v>32</v>
      </c>
      <c r="C21" s="17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16"/>
      <c r="Q21" s="16"/>
      <c r="R21" s="16"/>
      <c r="S21" s="16"/>
    </row>
    <row r="22" spans="1:22" s="13" customFormat="1" ht="32.25" customHeight="1">
      <c r="A22" s="14"/>
      <c r="B22" s="17" t="s">
        <v>42</v>
      </c>
      <c r="C22" s="1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81"/>
      <c r="S22" s="55"/>
      <c r="T22" s="16"/>
      <c r="U22" s="16"/>
      <c r="V22" s="16"/>
    </row>
    <row r="23" spans="1:22" s="13" customFormat="1" ht="32.25" customHeight="1">
      <c r="A23" s="14"/>
      <c r="B23" s="18" t="s">
        <v>48</v>
      </c>
      <c r="C23" s="17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31"/>
      <c r="O23" s="31"/>
      <c r="P23" s="31"/>
      <c r="Q23" s="31"/>
      <c r="R23" s="31"/>
      <c r="S23" s="31"/>
      <c r="T23" s="16"/>
      <c r="U23" s="16"/>
      <c r="V23" s="16"/>
    </row>
    <row r="25" spans="1:22" ht="14.65" customHeight="1">
      <c r="M25" s="3"/>
    </row>
    <row r="28" spans="1:22" ht="14.65" customHeight="1">
      <c r="H28" s="10"/>
      <c r="I28" s="10"/>
    </row>
    <row r="32" spans="1:22" s="3" customFormat="1" ht="14.65" customHeight="1">
      <c r="A32" s="2"/>
      <c r="B32" s="2"/>
      <c r="C32" s="2"/>
      <c r="D32" s="1"/>
      <c r="E32" s="4"/>
      <c r="F32" s="4"/>
      <c r="G32" s="4"/>
      <c r="H32" s="9"/>
      <c r="I32" s="9"/>
      <c r="M32" s="7"/>
      <c r="N32" s="7"/>
      <c r="O32" s="7"/>
      <c r="P32" s="7"/>
      <c r="Q32" s="7"/>
      <c r="R32" s="7"/>
      <c r="S32" s="7"/>
      <c r="T32" s="7"/>
      <c r="U32" s="7"/>
      <c r="V32" s="7"/>
    </row>
  </sheetData>
  <mergeCells count="17">
    <mergeCell ref="V4:V5"/>
    <mergeCell ref="B16:O16"/>
    <mergeCell ref="B17:O17"/>
    <mergeCell ref="B19:O19"/>
    <mergeCell ref="G4:G5"/>
    <mergeCell ref="H4:H5"/>
    <mergeCell ref="I4:I5"/>
    <mergeCell ref="J4:J5"/>
    <mergeCell ref="K4:S4"/>
    <mergeCell ref="T4:T5"/>
    <mergeCell ref="U4:U5"/>
    <mergeCell ref="F4:F5"/>
    <mergeCell ref="A4:A5"/>
    <mergeCell ref="B4:B5"/>
    <mergeCell ref="C4:C5"/>
    <mergeCell ref="D4:D5"/>
    <mergeCell ref="E4:E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5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view="pageBreakPreview" zoomScale="70" zoomScaleNormal="100" zoomScaleSheetLayoutView="70" workbookViewId="0">
      <selection activeCell="B18" sqref="B18:O18"/>
    </sheetView>
  </sheetViews>
  <sheetFormatPr defaultRowHeight="14.65" customHeight="1"/>
  <cols>
    <col min="1" max="1" width="6.33203125" style="2" customWidth="1"/>
    <col min="2" max="2" width="18.44140625" style="2" customWidth="1"/>
    <col min="3" max="3" width="11.5546875" style="2" bestFit="1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12" width="20.88671875" style="3" customWidth="1"/>
    <col min="13" max="15" width="20.88671875" style="7" customWidth="1"/>
    <col min="16" max="16" width="8.21875" style="7" customWidth="1"/>
    <col min="17" max="17" width="18.21875" style="7" customWidth="1"/>
    <col min="18" max="18" width="39.6640625" style="7" customWidth="1"/>
    <col min="19" max="16384" width="8.88671875" style="7"/>
  </cols>
  <sheetData>
    <row r="1" spans="1:20" ht="14.25" customHeight="1"/>
    <row r="2" spans="1:20" ht="75" customHeight="1">
      <c r="A2" s="11" t="s">
        <v>135</v>
      </c>
      <c r="B2" s="6"/>
      <c r="C2" s="6"/>
      <c r="D2" s="6"/>
      <c r="J2" s="8"/>
      <c r="M2" s="3"/>
      <c r="N2" s="5"/>
      <c r="O2" s="5"/>
    </row>
    <row r="3" spans="1:20" ht="27" customHeight="1" thickBot="1">
      <c r="A3" s="11"/>
      <c r="B3" s="6"/>
      <c r="C3" s="6"/>
      <c r="D3" s="6"/>
      <c r="J3" s="8"/>
      <c r="M3" s="3"/>
      <c r="N3" s="5"/>
      <c r="O3" s="5"/>
      <c r="R3" s="12" t="s">
        <v>5</v>
      </c>
    </row>
    <row r="4" spans="1:20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7" t="s">
        <v>4</v>
      </c>
      <c r="L4" s="108"/>
      <c r="M4" s="108"/>
      <c r="N4" s="108"/>
      <c r="O4" s="108"/>
      <c r="P4" s="91" t="s">
        <v>15</v>
      </c>
      <c r="Q4" s="93" t="s">
        <v>16</v>
      </c>
      <c r="R4" s="89" t="s">
        <v>2</v>
      </c>
    </row>
    <row r="5" spans="1:20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00"/>
      <c r="Q5" s="94"/>
      <c r="R5" s="90"/>
    </row>
    <row r="6" spans="1:20" ht="60" customHeight="1" thickBot="1">
      <c r="A6" s="21">
        <v>1</v>
      </c>
      <c r="B6" s="22" t="s">
        <v>43</v>
      </c>
      <c r="C6" s="27" t="s">
        <v>20</v>
      </c>
      <c r="D6" s="28" t="s">
        <v>21</v>
      </c>
      <c r="E6" s="23" t="s">
        <v>44</v>
      </c>
      <c r="F6" s="23" t="s">
        <v>45</v>
      </c>
      <c r="G6" s="29">
        <v>5.0700000000000002E-2</v>
      </c>
      <c r="H6" s="23" t="s">
        <v>22</v>
      </c>
      <c r="I6" s="24">
        <v>106158582083</v>
      </c>
      <c r="J6" s="24">
        <v>53610876519</v>
      </c>
      <c r="K6" s="24">
        <v>53610876519</v>
      </c>
      <c r="L6" s="24">
        <f>ROUND(K6*(1-$P6),-3)</f>
        <v>53503655000</v>
      </c>
      <c r="M6" s="24">
        <f>ROUND(L6*(1-$P6),-3)</f>
        <v>53396648000</v>
      </c>
      <c r="N6" s="24">
        <f>ROUND(M6*(1-$P6),-3)</f>
        <v>53289855000</v>
      </c>
      <c r="O6" s="24">
        <f>ROUND(N6*(1-$P6),-3)</f>
        <v>53183275000</v>
      </c>
      <c r="P6" s="25">
        <v>2E-3</v>
      </c>
      <c r="Q6" s="26" t="s">
        <v>47</v>
      </c>
      <c r="R6" s="33" t="s">
        <v>154</v>
      </c>
      <c r="T6" s="20"/>
    </row>
    <row r="7" spans="1:20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20" s="13" customFormat="1" ht="33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56"/>
      <c r="O8" s="16"/>
      <c r="P8" s="16"/>
      <c r="Q8" s="16"/>
      <c r="R8" s="16"/>
    </row>
    <row r="9" spans="1:20" s="13" customFormat="1" ht="33" customHeight="1">
      <c r="A9" s="14"/>
      <c r="B9" s="17" t="s">
        <v>25</v>
      </c>
      <c r="C9" s="1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16"/>
      <c r="Q9" s="16"/>
      <c r="R9" s="16"/>
    </row>
    <row r="10" spans="1:20" s="13" customFormat="1" ht="33" customHeight="1">
      <c r="A10" s="14"/>
      <c r="B10" s="15" t="s">
        <v>33</v>
      </c>
      <c r="C10" s="15"/>
      <c r="D10" s="32"/>
      <c r="E10" s="32"/>
      <c r="F10" s="32"/>
      <c r="G10" s="32"/>
      <c r="H10" s="32"/>
      <c r="I10" s="30"/>
      <c r="J10" s="30"/>
      <c r="K10" s="30"/>
      <c r="L10" s="30"/>
      <c r="M10" s="30"/>
      <c r="N10" s="30"/>
      <c r="O10" s="30"/>
      <c r="P10" s="16"/>
      <c r="Q10" s="16"/>
      <c r="R10" s="16"/>
    </row>
    <row r="11" spans="1:20" s="13" customFormat="1" ht="33" customHeight="1">
      <c r="A11" s="14"/>
      <c r="B11" s="17" t="s">
        <v>40</v>
      </c>
      <c r="C11" s="17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16"/>
      <c r="Q11" s="16"/>
      <c r="R11" s="16"/>
    </row>
    <row r="12" spans="1:20" s="13" customFormat="1" ht="33" customHeight="1">
      <c r="A12" s="14"/>
      <c r="B12" s="17" t="s">
        <v>41</v>
      </c>
      <c r="C12" s="17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16"/>
      <c r="Q12" s="16"/>
      <c r="R12" s="16"/>
    </row>
    <row r="13" spans="1:20" s="13" customFormat="1" ht="33" customHeight="1">
      <c r="A13" s="14"/>
      <c r="B13" s="18" t="s">
        <v>26</v>
      </c>
      <c r="C13" s="17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16"/>
      <c r="Q13" s="16"/>
      <c r="R13" s="16"/>
    </row>
    <row r="14" spans="1:20" s="13" customFormat="1" ht="33" customHeight="1">
      <c r="A14" s="14"/>
      <c r="B14" s="18" t="s">
        <v>37</v>
      </c>
      <c r="C14" s="17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16"/>
      <c r="Q14" s="16"/>
      <c r="R14" s="16"/>
    </row>
    <row r="15" spans="1:20" s="13" customFormat="1" ht="33" customHeight="1">
      <c r="A15" s="14"/>
      <c r="B15" s="18" t="s">
        <v>27</v>
      </c>
      <c r="C15" s="17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16"/>
      <c r="Q15" s="16"/>
      <c r="R15" s="16"/>
    </row>
    <row r="16" spans="1:20" s="13" customFormat="1" ht="45.75" customHeight="1">
      <c r="A16" s="14"/>
      <c r="B16" s="88" t="s">
        <v>28</v>
      </c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16"/>
      <c r="Q16" s="16"/>
      <c r="R16" s="16"/>
    </row>
    <row r="17" spans="1:18" s="13" customFormat="1" ht="33" customHeight="1">
      <c r="A17" s="14"/>
      <c r="B17" s="88" t="s">
        <v>46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16"/>
      <c r="Q17" s="16"/>
      <c r="R17" s="16"/>
    </row>
    <row r="18" spans="1:18" s="13" customFormat="1" ht="32.25" customHeight="1">
      <c r="A18" s="14"/>
      <c r="B18" s="88" t="s">
        <v>29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16"/>
      <c r="Q18" s="16"/>
      <c r="R18" s="16"/>
    </row>
    <row r="19" spans="1:18" s="13" customFormat="1" ht="22.5">
      <c r="A19" s="14"/>
      <c r="B19" s="88" t="s">
        <v>30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16"/>
      <c r="Q19" s="16"/>
      <c r="R19" s="16"/>
    </row>
    <row r="20" spans="1:18" s="13" customFormat="1" ht="32.25" customHeight="1">
      <c r="A20" s="14"/>
      <c r="B20" s="18" t="s">
        <v>31</v>
      </c>
      <c r="C20" s="17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16"/>
      <c r="Q20" s="16"/>
      <c r="R20" s="16"/>
    </row>
    <row r="21" spans="1:18" s="13" customFormat="1" ht="32.25" customHeight="1">
      <c r="A21" s="14"/>
      <c r="B21" s="18" t="s">
        <v>32</v>
      </c>
      <c r="C21" s="1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16"/>
      <c r="Q21" s="16"/>
      <c r="R21" s="16"/>
    </row>
    <row r="22" spans="1:18" s="13" customFormat="1" ht="32.25" customHeight="1">
      <c r="A22" s="14"/>
      <c r="B22" s="17" t="s">
        <v>42</v>
      </c>
      <c r="C22" s="17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16"/>
      <c r="Q22" s="16"/>
      <c r="R22" s="16"/>
    </row>
    <row r="23" spans="1:18" s="13" customFormat="1" ht="32.25" customHeight="1">
      <c r="A23" s="14"/>
      <c r="B23" s="18" t="s">
        <v>38</v>
      </c>
      <c r="C23" s="17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1"/>
      <c r="O23" s="31"/>
      <c r="P23" s="16"/>
      <c r="Q23" s="16"/>
      <c r="R23" s="16"/>
    </row>
    <row r="25" spans="1:18" ht="14.65" customHeight="1">
      <c r="M25" s="3"/>
    </row>
    <row r="28" spans="1:18" ht="14.65" customHeight="1">
      <c r="H28" s="10"/>
      <c r="I28" s="10"/>
    </row>
    <row r="32" spans="1:18" ht="14.65" customHeight="1">
      <c r="H32" s="9"/>
      <c r="I32" s="9"/>
    </row>
  </sheetData>
  <mergeCells count="18">
    <mergeCell ref="A4:A5"/>
    <mergeCell ref="B4:B5"/>
    <mergeCell ref="C4:C5"/>
    <mergeCell ref="D4:D5"/>
    <mergeCell ref="E4:E5"/>
    <mergeCell ref="B19:O19"/>
    <mergeCell ref="G4:G5"/>
    <mergeCell ref="H4:H5"/>
    <mergeCell ref="I4:I5"/>
    <mergeCell ref="J4:J5"/>
    <mergeCell ref="F4:F5"/>
    <mergeCell ref="K4:O4"/>
    <mergeCell ref="Q4:Q5"/>
    <mergeCell ref="R4:R5"/>
    <mergeCell ref="B16:O16"/>
    <mergeCell ref="B17:O17"/>
    <mergeCell ref="B18:O18"/>
    <mergeCell ref="P4:P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54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2"/>
  <sheetViews>
    <sheetView view="pageBreakPreview" zoomScale="70" zoomScaleNormal="50" zoomScaleSheetLayoutView="70" workbookViewId="0">
      <selection activeCell="B22" sqref="B22:N22"/>
    </sheetView>
  </sheetViews>
  <sheetFormatPr defaultRowHeight="14.65" customHeight="1"/>
  <cols>
    <col min="1" max="1" width="6.33203125" style="2" customWidth="1"/>
    <col min="2" max="2" width="16.5546875" style="2" customWidth="1"/>
    <col min="3" max="3" width="11.5546875" style="2" bestFit="1" customWidth="1"/>
    <col min="4" max="4" width="12.10937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7.77734375" style="3" customWidth="1"/>
    <col min="9" max="9" width="22.88671875" style="3" bestFit="1" customWidth="1"/>
    <col min="10" max="10" width="18.88671875" style="3" bestFit="1" customWidth="1"/>
    <col min="11" max="12" width="20.21875" style="3" bestFit="1" customWidth="1"/>
    <col min="13" max="13" width="20.21875" style="7" bestFit="1" customWidth="1"/>
    <col min="14" max="14" width="18.88671875" style="7" bestFit="1" customWidth="1"/>
    <col min="15" max="17" width="18.88671875" style="7" customWidth="1"/>
    <col min="18" max="18" width="23.77734375" style="7" bestFit="1" customWidth="1"/>
    <col min="19" max="19" width="20" style="7" customWidth="1"/>
    <col min="20" max="20" width="21.77734375" style="7" customWidth="1"/>
    <col min="21" max="21" width="39.6640625" style="7" customWidth="1"/>
    <col min="22" max="22" width="26.33203125" style="7" customWidth="1"/>
    <col min="23" max="23" width="20.21875" style="7" customWidth="1"/>
    <col min="24" max="24" width="21.33203125" style="7" customWidth="1"/>
    <col min="25" max="25" width="21.109375" style="7" customWidth="1"/>
    <col min="26" max="26" width="20" style="7" customWidth="1"/>
    <col min="27" max="16384" width="8.88671875" style="7"/>
  </cols>
  <sheetData>
    <row r="1" spans="1:26" ht="14.25" customHeight="1"/>
    <row r="2" spans="1:26" ht="75" customHeight="1">
      <c r="A2" s="11" t="s">
        <v>112</v>
      </c>
      <c r="B2" s="6"/>
      <c r="C2" s="6"/>
      <c r="D2" s="6"/>
      <c r="J2" s="8"/>
      <c r="M2" s="3"/>
      <c r="N2" s="5"/>
      <c r="O2" s="5"/>
      <c r="P2" s="5"/>
      <c r="Q2" s="5"/>
    </row>
    <row r="3" spans="1:26" ht="27" customHeight="1" thickBot="1">
      <c r="A3" s="11"/>
      <c r="B3" s="6"/>
      <c r="C3" s="6"/>
      <c r="D3" s="6"/>
      <c r="J3" s="8"/>
      <c r="M3" s="3"/>
      <c r="N3" s="5"/>
      <c r="O3" s="5"/>
      <c r="P3" s="5"/>
      <c r="Q3" s="5"/>
      <c r="U3" s="12" t="s">
        <v>5</v>
      </c>
    </row>
    <row r="4" spans="1:26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7" t="s">
        <v>4</v>
      </c>
      <c r="L4" s="108"/>
      <c r="M4" s="108"/>
      <c r="N4" s="108"/>
      <c r="O4" s="108"/>
      <c r="P4" s="108"/>
      <c r="Q4" s="108"/>
      <c r="R4" s="110"/>
      <c r="S4" s="91" t="s">
        <v>15</v>
      </c>
      <c r="T4" s="93" t="s">
        <v>16</v>
      </c>
      <c r="U4" s="89" t="s">
        <v>2</v>
      </c>
    </row>
    <row r="5" spans="1:26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95</v>
      </c>
      <c r="P5" s="19" t="s">
        <v>86</v>
      </c>
      <c r="Q5" s="19" t="s">
        <v>85</v>
      </c>
      <c r="R5" s="19" t="s">
        <v>84</v>
      </c>
      <c r="S5" s="106"/>
      <c r="T5" s="94"/>
      <c r="U5" s="90"/>
    </row>
    <row r="6" spans="1:26" ht="43.5" thickBot="1">
      <c r="A6" s="21">
        <v>1</v>
      </c>
      <c r="B6" s="22" t="s">
        <v>111</v>
      </c>
      <c r="C6" s="27" t="s">
        <v>63</v>
      </c>
      <c r="D6" s="28" t="s">
        <v>62</v>
      </c>
      <c r="E6" s="48" t="s">
        <v>110</v>
      </c>
      <c r="F6" s="48" t="s">
        <v>109</v>
      </c>
      <c r="G6" s="23">
        <v>98</v>
      </c>
      <c r="H6" s="23" t="s">
        <v>59</v>
      </c>
      <c r="I6" s="47">
        <v>11569957136</v>
      </c>
      <c r="J6" s="47">
        <v>5784978568</v>
      </c>
      <c r="K6" s="47">
        <v>11569957136</v>
      </c>
      <c r="L6" s="47">
        <f t="shared" ref="L6:Q6" si="0">K6*(1-$S$6)</f>
        <v>10412961422.4</v>
      </c>
      <c r="M6" s="47">
        <f t="shared" si="0"/>
        <v>9371665280.1599998</v>
      </c>
      <c r="N6" s="47">
        <f t="shared" si="0"/>
        <v>8434498752.1440001</v>
      </c>
      <c r="O6" s="47">
        <f t="shared" si="0"/>
        <v>7591048876.9295998</v>
      </c>
      <c r="P6" s="47">
        <f t="shared" si="0"/>
        <v>6831943989.23664</v>
      </c>
      <c r="Q6" s="47">
        <f t="shared" si="0"/>
        <v>6148749590.3129759</v>
      </c>
      <c r="R6" s="47">
        <v>5784978568</v>
      </c>
      <c r="S6" s="65">
        <v>0.1</v>
      </c>
      <c r="T6" s="26" t="s">
        <v>108</v>
      </c>
      <c r="U6" s="33" t="s">
        <v>154</v>
      </c>
    </row>
    <row r="7" spans="1:26" ht="22.5" hidden="1">
      <c r="A7" s="14" t="s">
        <v>0</v>
      </c>
      <c r="B7" s="15" t="s">
        <v>107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6" s="13" customFormat="1" ht="22.5" hidden="1">
      <c r="A8" s="14"/>
      <c r="B8" s="17" t="s">
        <v>106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6" s="13" customFormat="1" ht="22.5" hidden="1">
      <c r="A9" s="14"/>
      <c r="B9" s="17" t="s">
        <v>105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6" s="13" customFormat="1" ht="22.5" hidden="1">
      <c r="A10" s="14"/>
      <c r="B10" s="18" t="s">
        <v>104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64"/>
      <c r="T10" s="16"/>
      <c r="U10" s="16"/>
    </row>
    <row r="11" spans="1:26" s="13" customFormat="1" ht="22.5" hidden="1">
      <c r="A11" s="14"/>
      <c r="B11" s="17" t="s">
        <v>103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1:26" s="13" customFormat="1" ht="22.5" hidden="1">
      <c r="A12" s="14"/>
      <c r="B12" s="18" t="s">
        <v>102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63"/>
      <c r="T12" s="63"/>
      <c r="U12" s="63"/>
      <c r="V12" s="63"/>
      <c r="W12" s="63"/>
      <c r="X12" s="63"/>
      <c r="Y12" s="63"/>
      <c r="Z12" s="63"/>
    </row>
    <row r="13" spans="1:26" s="13" customFormat="1" ht="22.5" hidden="1">
      <c r="A13" s="14"/>
      <c r="B13" s="18" t="s">
        <v>101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spans="1:26" s="13" customFormat="1" ht="22.5" hidden="1">
      <c r="A14" s="14"/>
      <c r="B14" s="17" t="s">
        <v>100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6" s="13" customFormat="1" ht="22.5" hidden="1">
      <c r="A15" s="14"/>
      <c r="B15" s="18" t="s">
        <v>99</v>
      </c>
      <c r="C15" s="16"/>
      <c r="D15" s="16"/>
      <c r="E15" s="16"/>
      <c r="F15" s="16"/>
      <c r="G15" s="16"/>
      <c r="H15" s="16"/>
      <c r="I15" s="5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6" s="13" customFormat="1" ht="34.5" customHeight="1">
      <c r="A16" s="14" t="s">
        <v>0</v>
      </c>
      <c r="B16" s="15" t="s">
        <v>23</v>
      </c>
      <c r="C16" s="16"/>
      <c r="D16" s="16"/>
      <c r="E16" s="16"/>
      <c r="F16" s="16"/>
      <c r="G16" s="16"/>
      <c r="H16" s="16"/>
      <c r="I16" s="16"/>
      <c r="J16" s="16"/>
      <c r="K16" s="16"/>
      <c r="L16" s="56"/>
      <c r="M16" s="56"/>
      <c r="N16" s="16"/>
      <c r="O16" s="16"/>
      <c r="P16" s="16"/>
      <c r="Q16" s="16"/>
      <c r="R16" s="66"/>
      <c r="S16" s="16"/>
      <c r="T16" s="16"/>
      <c r="U16" s="16"/>
    </row>
    <row r="17" spans="1:21" s="13" customFormat="1" ht="34.5" customHeight="1">
      <c r="A17" s="14"/>
      <c r="B17" s="17" t="s">
        <v>24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spans="1:21" s="13" customFormat="1" ht="34.5" customHeight="1">
      <c r="A18" s="14"/>
      <c r="B18" s="17" t="s">
        <v>67</v>
      </c>
      <c r="C18" s="1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16"/>
      <c r="S18" s="16"/>
      <c r="T18" s="16"/>
      <c r="U18" s="16"/>
    </row>
    <row r="19" spans="1:21" s="13" customFormat="1" ht="34.5" customHeight="1">
      <c r="A19" s="14"/>
      <c r="B19" s="15" t="s">
        <v>74</v>
      </c>
      <c r="C19" s="15"/>
      <c r="D19" s="32"/>
      <c r="E19" s="32"/>
      <c r="F19" s="32"/>
      <c r="G19" s="32"/>
      <c r="H19" s="32"/>
      <c r="I19" s="55"/>
      <c r="J19" s="55"/>
      <c r="K19" s="55"/>
      <c r="L19" s="55"/>
      <c r="M19" s="55"/>
      <c r="N19" s="55"/>
      <c r="O19" s="55"/>
      <c r="P19" s="55"/>
      <c r="Q19" s="55"/>
      <c r="R19" s="16"/>
      <c r="S19" s="16"/>
      <c r="T19" s="16"/>
      <c r="U19" s="16"/>
    </row>
    <row r="20" spans="1:21" s="13" customFormat="1" ht="34.5" customHeight="1">
      <c r="A20" s="14"/>
      <c r="B20" s="17" t="s">
        <v>98</v>
      </c>
      <c r="C20" s="1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16"/>
      <c r="S20" s="16"/>
      <c r="T20" s="16"/>
      <c r="U20" s="16"/>
    </row>
    <row r="21" spans="1:21" s="13" customFormat="1" ht="34.5" customHeight="1">
      <c r="A21" s="14"/>
      <c r="B21" s="17" t="s">
        <v>41</v>
      </c>
      <c r="C21" s="17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16"/>
      <c r="S21" s="16"/>
      <c r="T21" s="16"/>
      <c r="U21" s="16"/>
    </row>
    <row r="22" spans="1:21" s="13" customFormat="1" ht="34.5" customHeight="1">
      <c r="A22" s="14"/>
      <c r="B22" s="88" t="s">
        <v>26</v>
      </c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54"/>
      <c r="P22" s="54"/>
      <c r="Q22" s="54"/>
      <c r="R22" s="16"/>
    </row>
    <row r="23" spans="1:21" s="13" customFormat="1" ht="34.5" customHeight="1">
      <c r="A23" s="14"/>
      <c r="B23" s="88" t="s">
        <v>37</v>
      </c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54"/>
      <c r="P23" s="54"/>
      <c r="Q23" s="54"/>
      <c r="R23" s="16"/>
    </row>
    <row r="24" spans="1:21" s="13" customFormat="1" ht="34.5" customHeight="1">
      <c r="A24" s="14"/>
      <c r="B24" s="88" t="s">
        <v>27</v>
      </c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54"/>
      <c r="P24" s="54"/>
      <c r="Q24" s="54"/>
      <c r="R24" s="16"/>
    </row>
    <row r="25" spans="1:21" s="13" customFormat="1" ht="49.5" customHeight="1">
      <c r="A25" s="14"/>
      <c r="B25" s="88" t="s">
        <v>28</v>
      </c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54"/>
      <c r="P25" s="54"/>
      <c r="Q25" s="54"/>
      <c r="R25" s="16"/>
    </row>
    <row r="26" spans="1:21" s="13" customFormat="1" ht="49.5" customHeight="1">
      <c r="A26" s="14"/>
      <c r="B26" s="88" t="s">
        <v>30</v>
      </c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54"/>
      <c r="P26" s="54"/>
      <c r="Q26" s="54"/>
      <c r="R26" s="16"/>
    </row>
    <row r="27" spans="1:21" s="13" customFormat="1" ht="34.5" customHeight="1">
      <c r="A27" s="14"/>
      <c r="B27" s="88" t="s">
        <v>31</v>
      </c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54"/>
      <c r="P27" s="54"/>
      <c r="Q27" s="54"/>
      <c r="R27" s="16"/>
    </row>
    <row r="28" spans="1:21" s="13" customFormat="1" ht="34.5" customHeight="1">
      <c r="A28" s="14"/>
      <c r="B28" s="88" t="s">
        <v>32</v>
      </c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54"/>
      <c r="P28" s="54"/>
      <c r="Q28" s="54"/>
      <c r="R28" s="16"/>
    </row>
    <row r="29" spans="1:21" s="13" customFormat="1" ht="34.5" customHeight="1">
      <c r="A29" s="14"/>
      <c r="B29" s="109" t="s">
        <v>97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62"/>
      <c r="P29" s="62"/>
      <c r="Q29" s="62"/>
      <c r="R29" s="16"/>
    </row>
    <row r="30" spans="1:21" s="13" customFormat="1" ht="34.5" customHeight="1">
      <c r="A30" s="14"/>
      <c r="B30" s="109" t="s">
        <v>96</v>
      </c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62"/>
      <c r="P30" s="62"/>
      <c r="Q30" s="62"/>
      <c r="R30" s="16"/>
    </row>
    <row r="31" spans="1:21" s="13" customFormat="1" ht="34.5" customHeight="1">
      <c r="A31" s="14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16"/>
    </row>
    <row r="32" spans="1:21" s="13" customFormat="1" ht="33" customHeight="1">
      <c r="A32" s="14"/>
      <c r="B32" s="17" t="s">
        <v>42</v>
      </c>
      <c r="C32" s="1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16"/>
      <c r="S32" s="16"/>
      <c r="T32" s="16"/>
      <c r="U32" s="16"/>
    </row>
    <row r="33" spans="1:21" s="13" customFormat="1" ht="36" customHeight="1">
      <c r="A33" s="14"/>
      <c r="B33" s="18" t="s">
        <v>38</v>
      </c>
      <c r="C33" s="17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31"/>
      <c r="O33" s="31"/>
      <c r="P33" s="31"/>
      <c r="Q33" s="31"/>
      <c r="R33" s="16"/>
      <c r="S33" s="16"/>
      <c r="T33" s="16"/>
      <c r="U33" s="16"/>
    </row>
    <row r="34" spans="1:21" s="13" customFormat="1" ht="32.25" customHeight="1">
      <c r="A34" s="2"/>
      <c r="B34" s="2"/>
      <c r="C34" s="2"/>
      <c r="D34" s="1"/>
      <c r="E34" s="4"/>
      <c r="F34" s="4"/>
      <c r="G34" s="4"/>
      <c r="H34" s="3"/>
      <c r="I34" s="3"/>
      <c r="J34" s="3"/>
      <c r="K34" s="3"/>
      <c r="L34" s="3"/>
      <c r="M34" s="7"/>
      <c r="N34" s="7"/>
      <c r="O34" s="7"/>
      <c r="P34" s="7"/>
      <c r="Q34" s="7"/>
      <c r="R34" s="7"/>
      <c r="S34" s="7"/>
      <c r="T34" s="7"/>
      <c r="U34" s="7"/>
    </row>
    <row r="35" spans="1:21" ht="14.65" customHeight="1">
      <c r="M35" s="3"/>
    </row>
    <row r="38" spans="1:21" ht="14.65" customHeight="1">
      <c r="H38" s="10"/>
      <c r="I38" s="10"/>
    </row>
    <row r="42" spans="1:21" ht="14.65" customHeight="1">
      <c r="H42" s="9"/>
      <c r="I42" s="9"/>
    </row>
  </sheetData>
  <mergeCells count="23">
    <mergeCell ref="A4:A5"/>
    <mergeCell ref="B4:B5"/>
    <mergeCell ref="C4:C5"/>
    <mergeCell ref="D4:D5"/>
    <mergeCell ref="E4:E5"/>
    <mergeCell ref="U4:U5"/>
    <mergeCell ref="B22:N22"/>
    <mergeCell ref="B23:N23"/>
    <mergeCell ref="B24:N24"/>
    <mergeCell ref="S4:S5"/>
    <mergeCell ref="T4:T5"/>
    <mergeCell ref="B25:N25"/>
    <mergeCell ref="G4:G5"/>
    <mergeCell ref="H4:H5"/>
    <mergeCell ref="I4:I5"/>
    <mergeCell ref="J4:J5"/>
    <mergeCell ref="K4:R4"/>
    <mergeCell ref="F4:F5"/>
    <mergeCell ref="B26:N26"/>
    <mergeCell ref="B27:N27"/>
    <mergeCell ref="B28:N28"/>
    <mergeCell ref="B29:N29"/>
    <mergeCell ref="B30:N30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44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view="pageBreakPreview" zoomScale="70" zoomScaleNormal="100" zoomScaleSheetLayoutView="70" workbookViewId="0">
      <selection activeCell="J16" sqref="J16"/>
    </sheetView>
  </sheetViews>
  <sheetFormatPr defaultRowHeight="14.65" customHeight="1"/>
  <cols>
    <col min="1" max="1" width="6.33203125" style="2" customWidth="1"/>
    <col min="2" max="2" width="23.44140625" style="2" customWidth="1"/>
    <col min="3" max="3" width="15.77734375" style="2" customWidth="1"/>
    <col min="4" max="4" width="8.44140625" style="1" customWidth="1"/>
    <col min="5" max="5" width="31.77734375" style="4" customWidth="1"/>
    <col min="6" max="6" width="14.109375" style="4" customWidth="1"/>
    <col min="7" max="7" width="12.77734375" style="4" customWidth="1"/>
    <col min="8" max="8" width="12.88671875" style="3" customWidth="1"/>
    <col min="9" max="9" width="18.21875" style="3" customWidth="1"/>
    <col min="10" max="10" width="17.21875" style="3" customWidth="1"/>
    <col min="11" max="12" width="17.44140625" style="3" customWidth="1"/>
    <col min="13" max="16" width="17.44140625" style="7" customWidth="1"/>
    <col min="17" max="17" width="8.21875" style="7" customWidth="1"/>
    <col min="18" max="18" width="21.6640625" style="7" bestFit="1" customWidth="1"/>
    <col min="19" max="19" width="39.6640625" style="7" customWidth="1"/>
    <col min="20" max="16384" width="8.88671875" style="7"/>
  </cols>
  <sheetData>
    <row r="1" spans="1:19" ht="14.25" customHeight="1"/>
    <row r="2" spans="1:19" ht="75" customHeight="1">
      <c r="A2" s="11" t="s">
        <v>176</v>
      </c>
      <c r="B2" s="11"/>
      <c r="C2" s="11"/>
      <c r="D2" s="6"/>
      <c r="I2" s="87"/>
      <c r="J2" s="8"/>
      <c r="M2" s="3"/>
      <c r="N2" s="5"/>
      <c r="O2" s="5"/>
    </row>
    <row r="3" spans="1:19" ht="27" customHeight="1" thickBot="1">
      <c r="A3" s="11"/>
      <c r="B3" s="6"/>
      <c r="C3" s="6"/>
      <c r="D3" s="6"/>
      <c r="J3" s="8"/>
      <c r="M3" s="3"/>
      <c r="N3" s="5"/>
      <c r="O3" s="5"/>
      <c r="S3" s="12" t="s">
        <v>5</v>
      </c>
    </row>
    <row r="4" spans="1:19" ht="45" customHeight="1">
      <c r="A4" s="96" t="s">
        <v>3</v>
      </c>
      <c r="B4" s="98" t="s">
        <v>14</v>
      </c>
      <c r="C4" s="98" t="s">
        <v>13</v>
      </c>
      <c r="D4" s="93" t="s">
        <v>17</v>
      </c>
      <c r="E4" s="101" t="s">
        <v>12</v>
      </c>
      <c r="F4" s="101" t="s">
        <v>18</v>
      </c>
      <c r="G4" s="101" t="s">
        <v>19</v>
      </c>
      <c r="H4" s="101" t="s">
        <v>11</v>
      </c>
      <c r="I4" s="91" t="s">
        <v>8</v>
      </c>
      <c r="J4" s="91" t="s">
        <v>9</v>
      </c>
      <c r="K4" s="103" t="s">
        <v>4</v>
      </c>
      <c r="L4" s="104"/>
      <c r="M4" s="104"/>
      <c r="N4" s="104"/>
      <c r="O4" s="104"/>
      <c r="P4" s="105"/>
      <c r="Q4" s="91" t="s">
        <v>175</v>
      </c>
      <c r="R4" s="93" t="s">
        <v>16</v>
      </c>
      <c r="S4" s="89" t="s">
        <v>2</v>
      </c>
    </row>
    <row r="5" spans="1:19" ht="45" customHeight="1">
      <c r="A5" s="97"/>
      <c r="B5" s="99"/>
      <c r="C5" s="99"/>
      <c r="D5" s="99"/>
      <c r="E5" s="102"/>
      <c r="F5" s="102"/>
      <c r="G5" s="102"/>
      <c r="H5" s="102"/>
      <c r="I5" s="100"/>
      <c r="J5" s="92"/>
      <c r="K5" s="19" t="s">
        <v>1</v>
      </c>
      <c r="L5" s="19" t="s">
        <v>6</v>
      </c>
      <c r="M5" s="19" t="s">
        <v>7</v>
      </c>
      <c r="N5" s="19" t="s">
        <v>10</v>
      </c>
      <c r="O5" s="19" t="s">
        <v>35</v>
      </c>
      <c r="P5" s="19" t="s">
        <v>34</v>
      </c>
      <c r="Q5" s="106"/>
      <c r="R5" s="94"/>
      <c r="S5" s="90"/>
    </row>
    <row r="6" spans="1:19" ht="57" customHeight="1">
      <c r="A6" s="60">
        <v>1</v>
      </c>
      <c r="B6" s="86" t="s">
        <v>174</v>
      </c>
      <c r="C6" s="44" t="s">
        <v>173</v>
      </c>
      <c r="D6" s="85" t="s">
        <v>62</v>
      </c>
      <c r="E6" s="72" t="s">
        <v>172</v>
      </c>
      <c r="F6" s="42" t="s">
        <v>62</v>
      </c>
      <c r="G6" s="42" t="s">
        <v>62</v>
      </c>
      <c r="H6" s="39" t="s">
        <v>171</v>
      </c>
      <c r="I6" s="38">
        <v>27700000000</v>
      </c>
      <c r="J6" s="84">
        <v>16217000000</v>
      </c>
      <c r="K6" s="84">
        <v>16217000000</v>
      </c>
      <c r="L6" s="84">
        <f>ROUND(K6*(1-$Q$6),-6)</f>
        <v>15812000000</v>
      </c>
      <c r="M6" s="84">
        <f>ROUND(L6*(1-$Q$6),-6)</f>
        <v>15417000000</v>
      </c>
      <c r="N6" s="84">
        <f>ROUND(M6*(1-$Q$6),-6)</f>
        <v>15032000000</v>
      </c>
      <c r="O6" s="84">
        <f>ROUND(N6*(1-$Q$6),-6)</f>
        <v>14656000000</v>
      </c>
      <c r="P6" s="84">
        <f>ROUND(O6*(1-$Q$6),-6)</f>
        <v>14290000000</v>
      </c>
      <c r="Q6" s="40">
        <v>2.5000000000000001E-2</v>
      </c>
      <c r="R6" s="36" t="s">
        <v>170</v>
      </c>
      <c r="S6" s="35" t="s">
        <v>66</v>
      </c>
    </row>
    <row r="7" spans="1:19" s="13" customFormat="1" ht="45.75" customHeight="1">
      <c r="A7" s="14" t="s">
        <v>0</v>
      </c>
      <c r="B7" s="15" t="s">
        <v>23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9" s="13" customFormat="1" ht="32.25" customHeight="1">
      <c r="A8" s="14"/>
      <c r="B8" s="17" t="s">
        <v>24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s="13" customFormat="1" ht="32.25" customHeight="1">
      <c r="A9" s="14"/>
      <c r="B9" s="18" t="s">
        <v>169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19" s="13" customFormat="1" ht="32.25" customHeight="1">
      <c r="A10" s="14"/>
      <c r="B10" s="17" t="s">
        <v>168</v>
      </c>
      <c r="C10" s="17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16"/>
      <c r="Q10" s="16"/>
      <c r="R10" s="16"/>
      <c r="S10" s="16"/>
    </row>
    <row r="11" spans="1:19" s="13" customFormat="1" ht="32.25" customHeight="1">
      <c r="A11" s="14"/>
      <c r="B11" s="83" t="s">
        <v>167</v>
      </c>
      <c r="C11" s="15"/>
      <c r="D11" s="32"/>
      <c r="E11" s="32"/>
      <c r="F11" s="32"/>
      <c r="G11" s="32"/>
      <c r="H11" s="32"/>
      <c r="I11" s="82"/>
      <c r="J11" s="82"/>
      <c r="K11" s="82"/>
      <c r="L11" s="82"/>
      <c r="M11" s="82"/>
      <c r="N11" s="82"/>
      <c r="O11" s="82"/>
      <c r="P11" s="16"/>
      <c r="Q11" s="16"/>
      <c r="R11" s="16"/>
      <c r="S11" s="16"/>
    </row>
    <row r="12" spans="1:19" s="13" customFormat="1" ht="32.25" customHeight="1">
      <c r="A12" s="14"/>
      <c r="B12" s="17" t="s">
        <v>98</v>
      </c>
      <c r="C12" s="17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16"/>
      <c r="Q12" s="16"/>
      <c r="R12" s="16"/>
      <c r="S12" s="16"/>
    </row>
    <row r="13" spans="1:19" s="13" customFormat="1" ht="32.25" customHeight="1">
      <c r="A13" s="14"/>
      <c r="B13" s="83" t="s">
        <v>41</v>
      </c>
      <c r="C13" s="17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16"/>
      <c r="Q13" s="16"/>
      <c r="R13" s="16"/>
      <c r="S13" s="16"/>
    </row>
    <row r="14" spans="1:19" s="13" customFormat="1" ht="32.25" customHeight="1">
      <c r="A14" s="14"/>
      <c r="B14" s="18" t="s">
        <v>166</v>
      </c>
      <c r="C14" s="17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16"/>
      <c r="Q14" s="16"/>
      <c r="R14" s="16"/>
      <c r="S14" s="16"/>
    </row>
    <row r="15" spans="1:19" s="13" customFormat="1" ht="32.25" customHeight="1">
      <c r="A15" s="14"/>
      <c r="B15" s="17" t="s">
        <v>165</v>
      </c>
      <c r="C15" s="17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16"/>
      <c r="Q15" s="16"/>
      <c r="R15" s="16"/>
      <c r="S15" s="16"/>
    </row>
    <row r="16" spans="1:19" s="13" customFormat="1" ht="32.25" customHeight="1">
      <c r="A16" s="14"/>
      <c r="B16" s="17" t="s">
        <v>164</v>
      </c>
      <c r="C16" s="17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16"/>
      <c r="Q16" s="16"/>
      <c r="R16" s="16"/>
      <c r="S16" s="16"/>
    </row>
    <row r="17" spans="1:19" s="13" customFormat="1" ht="32.25" customHeight="1">
      <c r="A17" s="14"/>
      <c r="B17" s="18" t="s">
        <v>163</v>
      </c>
      <c r="C17" s="17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16"/>
      <c r="Q17" s="16"/>
      <c r="R17" s="16"/>
      <c r="S17" s="16"/>
    </row>
    <row r="18" spans="1:19" s="13" customFormat="1" ht="32.25" customHeight="1">
      <c r="A18" s="14"/>
      <c r="B18" s="18" t="s">
        <v>162</v>
      </c>
      <c r="C18" s="17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16"/>
      <c r="Q18" s="16"/>
      <c r="R18" s="16"/>
      <c r="S18" s="16"/>
    </row>
    <row r="19" spans="1:19" s="13" customFormat="1" ht="32.25" customHeight="1">
      <c r="A19" s="14"/>
      <c r="B19" s="18" t="s">
        <v>161</v>
      </c>
      <c r="C19" s="17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16"/>
      <c r="Q19" s="16"/>
      <c r="R19" s="16"/>
      <c r="S19" s="16"/>
    </row>
    <row r="20" spans="1:19" s="13" customFormat="1" ht="32.25" customHeight="1">
      <c r="A20" s="14"/>
      <c r="B20" s="17" t="s">
        <v>160</v>
      </c>
      <c r="C20" s="17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16"/>
      <c r="Q20" s="16"/>
      <c r="R20" s="16"/>
      <c r="S20" s="16"/>
    </row>
    <row r="21" spans="1:19" s="13" customFormat="1" ht="32.25" customHeight="1">
      <c r="A21" s="14"/>
      <c r="B21" s="17" t="s">
        <v>178</v>
      </c>
      <c r="C21" s="17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16"/>
      <c r="Q21" s="16"/>
      <c r="R21" s="16"/>
      <c r="S21" s="16"/>
    </row>
    <row r="22" spans="1:19" s="13" customFormat="1" ht="32.25" customHeight="1">
      <c r="A22" s="14"/>
      <c r="B22" s="17" t="s">
        <v>159</v>
      </c>
      <c r="C22" s="17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16"/>
      <c r="Q22" s="16"/>
      <c r="R22" s="16"/>
      <c r="S22" s="16"/>
    </row>
    <row r="23" spans="1:19" s="13" customFormat="1" ht="32.25" customHeight="1">
      <c r="A23" s="14"/>
      <c r="B23" s="17" t="s">
        <v>158</v>
      </c>
      <c r="C23" s="17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16"/>
      <c r="Q23" s="16"/>
      <c r="R23" s="16"/>
      <c r="S23" s="16"/>
    </row>
    <row r="24" spans="1:19" s="13" customFormat="1" ht="32.25" customHeight="1">
      <c r="A24" s="14"/>
      <c r="B24" s="17" t="s">
        <v>157</v>
      </c>
      <c r="C24" s="17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16"/>
      <c r="Q24" s="16"/>
      <c r="R24" s="16"/>
      <c r="S24" s="16"/>
    </row>
    <row r="25" spans="1:19" s="13" customFormat="1" ht="32.25" customHeight="1">
      <c r="A25" s="14"/>
      <c r="B25" s="17" t="s">
        <v>156</v>
      </c>
      <c r="C25" s="17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16"/>
      <c r="Q25" s="16"/>
      <c r="R25" s="16"/>
      <c r="S25" s="16"/>
    </row>
    <row r="26" spans="1:19" s="13" customFormat="1" ht="32.25" customHeight="1">
      <c r="A26" s="14"/>
      <c r="B26" s="18" t="s">
        <v>155</v>
      </c>
      <c r="C26" s="17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16"/>
      <c r="Q26" s="16"/>
      <c r="R26" s="16"/>
      <c r="S26" s="16"/>
    </row>
    <row r="28" spans="1:19" ht="14.65" customHeight="1">
      <c r="M28" s="3"/>
    </row>
    <row r="31" spans="1:19" ht="14.65" customHeight="1">
      <c r="H31" s="10"/>
      <c r="I31" s="10"/>
    </row>
    <row r="35" spans="8:9" ht="14.65" customHeight="1">
      <c r="H35" s="9"/>
      <c r="I35" s="9"/>
    </row>
  </sheetData>
  <mergeCells count="14">
    <mergeCell ref="S4:S5"/>
    <mergeCell ref="J4:J5"/>
    <mergeCell ref="R4:R5"/>
    <mergeCell ref="Q4:Q5"/>
    <mergeCell ref="A4:A5"/>
    <mergeCell ref="B4:B5"/>
    <mergeCell ref="D4:D5"/>
    <mergeCell ref="K4:P4"/>
    <mergeCell ref="I4:I5"/>
    <mergeCell ref="E4:E5"/>
    <mergeCell ref="C4:C5"/>
    <mergeCell ref="F4:F5"/>
    <mergeCell ref="G4:G5"/>
    <mergeCell ref="H4:H5"/>
  </mergeCells>
  <phoneticPr fontId="4" type="noConversion"/>
  <pageMargins left="0.23622047244094491" right="0.19685039370078741" top="0.6692913385826772" bottom="0.19685039370078741" header="0.31496062992125984" footer="0.15748031496062992"/>
  <pageSetup paperSize="8" scale="5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22</vt:i4>
      </vt:variant>
    </vt:vector>
  </HeadingPairs>
  <TitlesOfParts>
    <vt:vector size="33" baseType="lpstr">
      <vt:lpstr>신성건설산업(주)_삼척마달</vt:lpstr>
      <vt:lpstr>진경건설(주)_군산수페리체</vt:lpstr>
      <vt:lpstr>(주)에스엠인베스트먼트_광주 궁동</vt:lpstr>
      <vt:lpstr>한국건설(주)_광주 수기동</vt:lpstr>
      <vt:lpstr>(주)무들주택외1_익산남중동</vt:lpstr>
      <vt:lpstr>(주)더유은_익산중앙동</vt:lpstr>
      <vt:lpstr>새천년종합건설(주)외1_아산방축</vt:lpstr>
      <vt:lpstr>한국건설(주)_광주 신안동</vt:lpstr>
      <vt:lpstr>(주)신일_울주청량</vt:lpstr>
      <vt:lpstr>슈에건설(주)_제주조천</vt:lpstr>
      <vt:lpstr>KPI&amp;H(주)</vt:lpstr>
      <vt:lpstr>'(주)더유은_익산중앙동'!Print_Area</vt:lpstr>
      <vt:lpstr>'(주)무들주택외1_익산남중동'!Print_Area</vt:lpstr>
      <vt:lpstr>'(주)신일_울주청량'!Print_Area</vt:lpstr>
      <vt:lpstr>'(주)에스엠인베스트먼트_광주 궁동'!Print_Area</vt:lpstr>
      <vt:lpstr>'KPI&amp;H(주)'!Print_Area</vt:lpstr>
      <vt:lpstr>'새천년종합건설(주)외1_아산방축'!Print_Area</vt:lpstr>
      <vt:lpstr>'슈에건설(주)_제주조천'!Print_Area</vt:lpstr>
      <vt:lpstr>'신성건설산업(주)_삼척마달'!Print_Area</vt:lpstr>
      <vt:lpstr>'진경건설(주)_군산수페리체'!Print_Area</vt:lpstr>
      <vt:lpstr>'한국건설(주)_광주 수기동'!Print_Area</vt:lpstr>
      <vt:lpstr>'한국건설(주)_광주 신안동'!Print_Area</vt:lpstr>
      <vt:lpstr>'(주)더유은_익산중앙동'!Print_Titles</vt:lpstr>
      <vt:lpstr>'(주)무들주택외1_익산남중동'!Print_Titles</vt:lpstr>
      <vt:lpstr>'(주)신일_울주청량'!Print_Titles</vt:lpstr>
      <vt:lpstr>'(주)에스엠인베스트먼트_광주 궁동'!Print_Titles</vt:lpstr>
      <vt:lpstr>'KPI&amp;H(주)'!Print_Titles</vt:lpstr>
      <vt:lpstr>'새천년종합건설(주)외1_아산방축'!Print_Titles</vt:lpstr>
      <vt:lpstr>'슈에건설(주)_제주조천'!Print_Titles</vt:lpstr>
      <vt:lpstr>'신성건설산업(주)_삼척마달'!Print_Titles</vt:lpstr>
      <vt:lpstr>'진경건설(주)_군산수페리체'!Print_Titles</vt:lpstr>
      <vt:lpstr>'한국건설(주)_광주 수기동'!Print_Titles</vt:lpstr>
      <vt:lpstr>'한국건설(주)_광주 신안동'!Print_Titles</vt:lpstr>
    </vt:vector>
  </TitlesOfParts>
  <Company>대한주택보증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전정희</dc:creator>
  <cp:lastModifiedBy>User</cp:lastModifiedBy>
  <cp:lastPrinted>2025-04-16T05:32:29Z</cp:lastPrinted>
  <dcterms:created xsi:type="dcterms:W3CDTF">2007-02-12T02:24:53Z</dcterms:created>
  <dcterms:modified xsi:type="dcterms:W3CDTF">2025-04-22T02:25:57Z</dcterms:modified>
</cp:coreProperties>
</file>